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000" windowWidth="19230" windowHeight="6045"/>
  </bookViews>
  <sheets>
    <sheet name="Sched C-3 " sheetId="1" r:id="rId1"/>
  </sheets>
  <definedNames>
    <definedName name="_xlnm.Print_Area" localSheetId="0">'Sched C-3 '!$A$1:$H$63</definedName>
  </definedNames>
  <calcPr calcId="145621" fullPrecision="0"/>
</workbook>
</file>

<file path=xl/calcChain.xml><?xml version="1.0" encoding="utf-8"?>
<calcChain xmlns="http://schemas.openxmlformats.org/spreadsheetml/2006/main">
  <c r="F50" i="1" l="1"/>
  <c r="G59" i="1" l="1"/>
  <c r="D58" i="1" l="1"/>
  <c r="G58" i="1"/>
  <c r="G45" i="1"/>
  <c r="G57" i="1" l="1"/>
  <c r="G43" i="1" l="1"/>
  <c r="G44" i="1"/>
  <c r="G15" i="1" l="1"/>
  <c r="G10" i="1"/>
  <c r="G52" i="1" l="1"/>
  <c r="G53" i="1"/>
  <c r="G54" i="1"/>
  <c r="G55" i="1"/>
  <c r="G56" i="1"/>
  <c r="G60" i="1"/>
  <c r="D43" i="1" l="1"/>
  <c r="C26" i="1"/>
  <c r="E26" i="1"/>
  <c r="F26" i="1"/>
  <c r="H26" i="1"/>
  <c r="G25" i="1"/>
  <c r="D25" i="1"/>
  <c r="G24" i="1"/>
  <c r="D24" i="1" l="1"/>
  <c r="D26" i="1" s="1"/>
  <c r="G26" i="1"/>
  <c r="G18" i="1" l="1"/>
  <c r="D41" i="1"/>
  <c r="F61" i="1"/>
  <c r="D60" i="1"/>
  <c r="D59" i="1"/>
  <c r="D35" i="1"/>
  <c r="C47" i="1"/>
  <c r="D15" i="1"/>
  <c r="D57" i="1"/>
  <c r="D56" i="1"/>
  <c r="D55" i="1"/>
  <c r="D54" i="1"/>
  <c r="D53" i="1"/>
  <c r="D52" i="1"/>
  <c r="D51" i="1"/>
  <c r="D50" i="1"/>
  <c r="D10" i="1"/>
  <c r="D11" i="1" s="1"/>
  <c r="D46" i="1"/>
  <c r="D42" i="1"/>
  <c r="D40" i="1"/>
  <c r="D39" i="1"/>
  <c r="D38" i="1"/>
  <c r="D37" i="1"/>
  <c r="D36" i="1"/>
  <c r="D34" i="1"/>
  <c r="D32" i="1"/>
  <c r="D31" i="1"/>
  <c r="D30" i="1"/>
  <c r="D16" i="1"/>
  <c r="D17" i="1"/>
  <c r="D18" i="1"/>
  <c r="E47" i="1"/>
  <c r="F47" i="1"/>
  <c r="H47" i="1"/>
  <c r="F20" i="1"/>
  <c r="F11" i="1"/>
  <c r="G11" i="1"/>
  <c r="C11" i="1"/>
  <c r="E11" i="1"/>
  <c r="H11" i="1"/>
  <c r="G16" i="1"/>
  <c r="G17" i="1"/>
  <c r="G19" i="1"/>
  <c r="E20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6" i="1"/>
  <c r="G50" i="1"/>
  <c r="G61" i="1" s="1"/>
  <c r="G51" i="1"/>
  <c r="H61" i="1"/>
  <c r="F62" i="1" l="1"/>
  <c r="C61" i="1"/>
  <c r="G47" i="1"/>
  <c r="D61" i="1"/>
  <c r="D33" i="1"/>
  <c r="D47" i="1" s="1"/>
  <c r="C20" i="1"/>
  <c r="C62" i="1" s="1"/>
  <c r="G20" i="1"/>
  <c r="D19" i="1"/>
  <c r="D20" i="1" s="1"/>
  <c r="E61" i="1"/>
  <c r="H20" i="1"/>
  <c r="H62" i="1" s="1"/>
  <c r="E62" i="1" l="1"/>
  <c r="D62" i="1"/>
  <c r="G62" i="1"/>
</calcChain>
</file>

<file path=xl/sharedStrings.xml><?xml version="1.0" encoding="utf-8"?>
<sst xmlns="http://schemas.openxmlformats.org/spreadsheetml/2006/main" count="64" uniqueCount="57">
  <si>
    <t>DEPARTMENT OF MOTOR VEHICLES</t>
  </si>
  <si>
    <t>TRANSPORTATION</t>
  </si>
  <si>
    <t>DEPARTMENT OF TRANSPORTATION</t>
  </si>
  <si>
    <t>INITIAL</t>
  </si>
  <si>
    <t>APPROPRIATION</t>
  </si>
  <si>
    <t>TOTAL</t>
  </si>
  <si>
    <t>APPROPRIATIONS</t>
  </si>
  <si>
    <t>ADJUSTMENTS</t>
  </si>
  <si>
    <t>EXPENDITURES</t>
  </si>
  <si>
    <t>LAPSED</t>
  </si>
  <si>
    <t>CONTINUED</t>
  </si>
  <si>
    <t>REGULATION AND PROTECTION</t>
  </si>
  <si>
    <t>NON-FUNCTIONAL</t>
  </si>
  <si>
    <t>STATEMENT OF APPROPRIATIONS AND EXPENDITURES</t>
  </si>
  <si>
    <t>GENERAL GOVERNMENT</t>
  </si>
  <si>
    <t xml:space="preserve">   TOTAL GENERAL GOVERNMENT</t>
  </si>
  <si>
    <t xml:space="preserve">   TOTAL REGULATION AND PROTECTION</t>
  </si>
  <si>
    <t xml:space="preserve">   TOTAL TRANSPORTATION</t>
  </si>
  <si>
    <t xml:space="preserve">   TOTAL NON-FUNCTIONAL</t>
  </si>
  <si>
    <t xml:space="preserve">   TOTAL BUDGETED APPROPRIATIONS</t>
  </si>
  <si>
    <t>10020 OTHER EXPENSES</t>
  </si>
  <si>
    <t>10010 PERSONAL SERVICES</t>
  </si>
  <si>
    <t>10050 EQUIPMENT</t>
  </si>
  <si>
    <t>12067 REFLECTIVE LICENSE PLATES</t>
  </si>
  <si>
    <t>12091 CVISN PROJECT</t>
  </si>
  <si>
    <t>10070 MINOR CAPITOL PROJECTS</t>
  </si>
  <si>
    <t>12017 HIGHWAY PLANNING AND RESEARCH</t>
  </si>
  <si>
    <t>12168 RAIL OPERATIONS</t>
  </si>
  <si>
    <t>12175 BUS OPERATIONS</t>
  </si>
  <si>
    <t>12334 TWEED-NEW HAVEN AIRPORT GRANT</t>
  </si>
  <si>
    <t>17051 EMERGENCY RELIEF-TOWN REPAIRS</t>
  </si>
  <si>
    <t>12285 DEBT SERVICE</t>
  </si>
  <si>
    <t>12015 RESERVE FOR SALARY ADJUSTMENTS</t>
  </si>
  <si>
    <t>12235 WORKERS' COMPENSATION</t>
  </si>
  <si>
    <t>12005 UNEMPLOYMENT COMPENSATION</t>
  </si>
  <si>
    <t>12006 EMPLOYEES RETIREMENT CONTRIBUTIONS</t>
  </si>
  <si>
    <t>12010 GROUP LIFE INSURANCE</t>
  </si>
  <si>
    <t>12011 EMPLOYERS SOCIAL SECURITY TAX</t>
  </si>
  <si>
    <t>12012 STATE EMPLOYEES HEALTH SERVICE COST</t>
  </si>
  <si>
    <t>12284 INSURANCE RECOVERIES</t>
  </si>
  <si>
    <t>10080 HIGHWAY &amp; BRIDGE RENEWAL EQUIPMENT</t>
  </si>
  <si>
    <t>12378 ADA PARA-TRANSIT PROGRAM</t>
  </si>
  <si>
    <t>12379 NON-ADA DIAL-A-RIDE PROGRAM</t>
  </si>
  <si>
    <t>DEPARTMENT OF ADMINISTRATIVE SERVICES</t>
  </si>
  <si>
    <t>12507 INSURANCE AND RISK MANAGEMENT</t>
  </si>
  <si>
    <t>12518 PAY-AS-YOU-GO TRANSPORTAION</t>
  </si>
  <si>
    <t>19001 NONFUNCTIONAL - CHANGE TO ACCRUALS</t>
  </si>
  <si>
    <t>12580 CAA RELATED FUNDS</t>
  </si>
  <si>
    <t>CONSERVATION AND DEVELOPMENT</t>
  </si>
  <si>
    <t>DEPARTMENT OF ENERGY AND ENVIRONMENTAL PROTECTION</t>
  </si>
  <si>
    <t>12590 PORT AUTHORITY</t>
  </si>
  <si>
    <t xml:space="preserve">   TOTAL CONSERVATION AND DEVELOPMENT</t>
  </si>
  <si>
    <t>12593 AIRPORT OPERATIONS</t>
  </si>
  <si>
    <t>FISCAL YEAR ENDED JUNE 30, 2018</t>
  </si>
  <si>
    <t>16276 TRANSPORTATION TO WORK</t>
  </si>
  <si>
    <t>12018 OTHER POST EMPLOYMENT BENEFITS</t>
  </si>
  <si>
    <t>STATE OF CONNECTICUT TRANSPORTATION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</si>
</sst>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[$-409]h:mm\ AM/PM;@"/>
  </numFmts>
  <fonts count="10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41" fontId="0" fillId="0" borderId="0" xfId="1" applyNumberFormat="1" applyFont="1"/>
    <xf numFmtId="41" fontId="5" fillId="0" borderId="0" xfId="1" applyNumberFormat="1" applyFont="1" applyAlignment="1">
      <alignment horizontal="center"/>
    </xf>
    <xf numFmtId="0" fontId="6" fillId="0" borderId="0" xfId="0" applyFont="1"/>
    <xf numFmtId="0" fontId="2" fillId="0" borderId="0" xfId="0" applyFont="1"/>
    <xf numFmtId="41" fontId="7" fillId="0" borderId="0" xfId="1" applyNumberFormat="1" applyFont="1"/>
    <xf numFmtId="41" fontId="8" fillId="0" borderId="0" xfId="1" applyNumberFormat="1" applyFont="1"/>
    <xf numFmtId="42" fontId="8" fillId="0" borderId="0" xfId="1" applyNumberFormat="1" applyFont="1"/>
    <xf numFmtId="41" fontId="5" fillId="0" borderId="0" xfId="1" applyNumberFormat="1" applyFont="1" applyAlignment="1">
      <alignment horizontal="left"/>
    </xf>
    <xf numFmtId="164" fontId="6" fillId="0" borderId="0" xfId="1" applyNumberFormat="1" applyFont="1"/>
    <xf numFmtId="165" fontId="6" fillId="0" borderId="0" xfId="1" applyNumberFormat="1" applyFont="1"/>
    <xf numFmtId="41" fontId="1" fillId="0" borderId="0" xfId="1" applyNumberFormat="1" applyFont="1"/>
    <xf numFmtId="0" fontId="1" fillId="0" borderId="0" xfId="0" applyFont="1"/>
    <xf numFmtId="42" fontId="7" fillId="0" borderId="0" xfId="2" applyNumberFormat="1" applyFont="1"/>
    <xf numFmtId="41" fontId="5" fillId="0" borderId="0" xfId="1" applyNumberFormat="1" applyFont="1" applyFill="1" applyAlignment="1">
      <alignment horizontal="center"/>
    </xf>
    <xf numFmtId="41" fontId="0" fillId="0" borderId="0" xfId="1" applyNumberFormat="1" applyFont="1" applyFill="1"/>
    <xf numFmtId="42" fontId="7" fillId="0" borderId="0" xfId="2" applyNumberFormat="1" applyFont="1" applyFill="1"/>
    <xf numFmtId="41" fontId="8" fillId="0" borderId="0" xfId="1" applyNumberFormat="1" applyFont="1" applyFill="1"/>
    <xf numFmtId="41" fontId="7" fillId="0" borderId="0" xfId="1" applyNumberFormat="1" applyFont="1" applyFill="1"/>
    <xf numFmtId="41" fontId="5" fillId="0" borderId="0" xfId="1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46FC5C"/>
      <color rgb="FFFFCCFF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46FC5C"/>
    <pageSetUpPr fitToPage="1"/>
  </sheetPr>
  <dimension ref="A1:H63"/>
  <sheetViews>
    <sheetView tabSelected="1" zoomScaleNormal="100" workbookViewId="0">
      <pane ySplit="6" topLeftCell="A7" activePane="bottomLeft" state="frozen"/>
      <selection pane="bottomLeft" activeCell="D89" sqref="D89"/>
    </sheetView>
  </sheetViews>
  <sheetFormatPr defaultRowHeight="12.75"/>
  <cols>
    <col min="1" max="1" width="47.5" customWidth="1"/>
    <col min="2" max="2" width="1.83203125" customWidth="1"/>
    <col min="3" max="3" width="16.83203125" style="3" customWidth="1"/>
    <col min="4" max="4" width="19.1640625" style="3" customWidth="1"/>
    <col min="5" max="5" width="18.1640625" style="3" customWidth="1"/>
    <col min="6" max="6" width="17.6640625" style="3" customWidth="1"/>
    <col min="7" max="7" width="15.33203125" style="3" customWidth="1"/>
    <col min="8" max="8" width="13.83203125" style="3" customWidth="1"/>
  </cols>
  <sheetData>
    <row r="1" spans="1:8" ht="20.25">
      <c r="A1" s="1" t="s">
        <v>56</v>
      </c>
      <c r="B1" s="1"/>
    </row>
    <row r="2" spans="1:8" ht="15.95" customHeight="1">
      <c r="A2" s="2" t="s">
        <v>13</v>
      </c>
      <c r="B2" s="2"/>
    </row>
    <row r="3" spans="1:8" ht="15.95" customHeight="1">
      <c r="A3" s="2" t="s">
        <v>53</v>
      </c>
      <c r="B3" s="2"/>
      <c r="F3" s="11"/>
      <c r="G3" s="12"/>
    </row>
    <row r="5" spans="1:8">
      <c r="C5" s="4" t="s">
        <v>3</v>
      </c>
      <c r="D5" s="4" t="s">
        <v>4</v>
      </c>
      <c r="E5" s="4" t="s">
        <v>5</v>
      </c>
      <c r="F5" s="4"/>
      <c r="G5" s="21" t="s">
        <v>6</v>
      </c>
      <c r="H5" s="21"/>
    </row>
    <row r="6" spans="1:8">
      <c r="B6" s="10" t="s">
        <v>6</v>
      </c>
      <c r="D6" s="4" t="s">
        <v>7</v>
      </c>
      <c r="E6" s="4" t="s">
        <v>6</v>
      </c>
      <c r="F6" s="4" t="s">
        <v>8</v>
      </c>
      <c r="G6" s="4" t="s">
        <v>9</v>
      </c>
      <c r="H6" s="16" t="s">
        <v>10</v>
      </c>
    </row>
    <row r="7" spans="1:8">
      <c r="H7" s="17"/>
    </row>
    <row r="8" spans="1:8" ht="18.75">
      <c r="A8" s="2" t="s">
        <v>14</v>
      </c>
      <c r="B8" s="2"/>
      <c r="H8" s="17"/>
    </row>
    <row r="9" spans="1:8" ht="15.75">
      <c r="A9" s="5" t="s">
        <v>43</v>
      </c>
      <c r="B9" s="5"/>
      <c r="H9" s="17"/>
    </row>
    <row r="10" spans="1:8" ht="15">
      <c r="A10" t="s">
        <v>44</v>
      </c>
      <c r="C10" s="15">
        <v>8353680</v>
      </c>
      <c r="D10" s="15">
        <f>E10-C10</f>
        <v>0</v>
      </c>
      <c r="E10" s="15">
        <v>8353680</v>
      </c>
      <c r="F10" s="15">
        <v>8352673</v>
      </c>
      <c r="G10" s="15">
        <f>E10-F10-H10</f>
        <v>1007</v>
      </c>
      <c r="H10" s="18">
        <v>0</v>
      </c>
    </row>
    <row r="11" spans="1:8" ht="15">
      <c r="A11" s="6" t="s">
        <v>15</v>
      </c>
      <c r="B11" s="6"/>
      <c r="C11" s="8">
        <f t="shared" ref="C11:H11" si="0">SUM(C10:C10)</f>
        <v>8353680</v>
      </c>
      <c r="D11" s="8">
        <f t="shared" si="0"/>
        <v>0</v>
      </c>
      <c r="E11" s="8">
        <f t="shared" si="0"/>
        <v>8353680</v>
      </c>
      <c r="F11" s="8">
        <f t="shared" si="0"/>
        <v>8352673</v>
      </c>
      <c r="G11" s="8">
        <f t="shared" si="0"/>
        <v>1007</v>
      </c>
      <c r="H11" s="19">
        <f t="shared" si="0"/>
        <v>0</v>
      </c>
    </row>
    <row r="12" spans="1:8">
      <c r="H12" s="17"/>
    </row>
    <row r="13" spans="1:8" ht="18.75">
      <c r="A13" s="2" t="s">
        <v>11</v>
      </c>
      <c r="B13" s="2"/>
      <c r="H13" s="17"/>
    </row>
    <row r="14" spans="1:8" ht="15.75">
      <c r="A14" s="5" t="s">
        <v>0</v>
      </c>
      <c r="B14" s="5"/>
      <c r="H14" s="17"/>
    </row>
    <row r="15" spans="1:8">
      <c r="A15" t="s">
        <v>21</v>
      </c>
      <c r="C15" s="3">
        <v>50307855</v>
      </c>
      <c r="D15" s="3">
        <f t="shared" ref="D15:D19" si="1">E15-C15</f>
        <v>-2000000</v>
      </c>
      <c r="E15" s="3">
        <v>48307855</v>
      </c>
      <c r="F15" s="3">
        <v>44892503</v>
      </c>
      <c r="G15" s="3">
        <f>E15-F15-H15</f>
        <v>3415352</v>
      </c>
      <c r="H15" s="17">
        <v>0</v>
      </c>
    </row>
    <row r="16" spans="1:8">
      <c r="A16" t="s">
        <v>20</v>
      </c>
      <c r="C16" s="3">
        <v>15897378</v>
      </c>
      <c r="D16" s="3">
        <f t="shared" si="1"/>
        <v>0</v>
      </c>
      <c r="E16" s="3">
        <v>15897378</v>
      </c>
      <c r="F16" s="3">
        <v>15896611</v>
      </c>
      <c r="G16" s="3">
        <f t="shared" ref="G16:G19" si="2">E16-F16-H16</f>
        <v>767</v>
      </c>
      <c r="H16" s="17">
        <v>0</v>
      </c>
    </row>
    <row r="17" spans="1:8">
      <c r="A17" t="s">
        <v>22</v>
      </c>
      <c r="C17" s="3">
        <v>468756</v>
      </c>
      <c r="D17" s="3">
        <f t="shared" si="1"/>
        <v>0</v>
      </c>
      <c r="E17" s="3">
        <v>468756</v>
      </c>
      <c r="F17" s="3">
        <v>468756</v>
      </c>
      <c r="G17" s="3">
        <f t="shared" si="2"/>
        <v>0</v>
      </c>
      <c r="H17" s="17">
        <v>0</v>
      </c>
    </row>
    <row r="18" spans="1:8">
      <c r="A18" t="s">
        <v>23</v>
      </c>
      <c r="C18" s="3">
        <v>8693716</v>
      </c>
      <c r="D18" s="3">
        <f t="shared" si="1"/>
        <v>0</v>
      </c>
      <c r="E18" s="3">
        <v>8693716</v>
      </c>
      <c r="F18" s="3">
        <v>2884653</v>
      </c>
      <c r="G18" s="3">
        <f t="shared" si="2"/>
        <v>0</v>
      </c>
      <c r="H18" s="17">
        <v>5809063</v>
      </c>
    </row>
    <row r="19" spans="1:8" ht="15">
      <c r="A19" t="s">
        <v>24</v>
      </c>
      <c r="C19" s="7">
        <v>1187738</v>
      </c>
      <c r="D19" s="7">
        <f t="shared" si="1"/>
        <v>0</v>
      </c>
      <c r="E19" s="7">
        <v>1187738</v>
      </c>
      <c r="F19" s="7">
        <v>5400</v>
      </c>
      <c r="G19" s="7">
        <f t="shared" si="2"/>
        <v>1072338</v>
      </c>
      <c r="H19" s="20">
        <v>110000</v>
      </c>
    </row>
    <row r="20" spans="1:8" ht="15">
      <c r="A20" s="6" t="s">
        <v>16</v>
      </c>
      <c r="B20" s="6"/>
      <c r="C20" s="8">
        <f t="shared" ref="C20:H20" si="3">SUM(C15:C19)</f>
        <v>76555443</v>
      </c>
      <c r="D20" s="8">
        <f t="shared" si="3"/>
        <v>-2000000</v>
      </c>
      <c r="E20" s="8">
        <f t="shared" si="3"/>
        <v>74555443</v>
      </c>
      <c r="F20" s="8">
        <f t="shared" si="3"/>
        <v>64147923</v>
      </c>
      <c r="G20" s="8">
        <f t="shared" si="3"/>
        <v>4488457</v>
      </c>
      <c r="H20" s="19">
        <f t="shared" si="3"/>
        <v>5919063</v>
      </c>
    </row>
    <row r="21" spans="1:8">
      <c r="H21" s="17"/>
    </row>
    <row r="22" spans="1:8" ht="18.75">
      <c r="A22" s="2" t="s">
        <v>48</v>
      </c>
      <c r="B22" s="2"/>
      <c r="H22" s="17"/>
    </row>
    <row r="23" spans="1:8" ht="15.75">
      <c r="A23" s="5" t="s">
        <v>49</v>
      </c>
      <c r="B23" s="5"/>
      <c r="H23" s="17"/>
    </row>
    <row r="24" spans="1:8">
      <c r="A24" t="s">
        <v>21</v>
      </c>
      <c r="C24" s="3">
        <v>2060488</v>
      </c>
      <c r="D24" s="3">
        <f t="shared" ref="D24:D25" si="4">E24-C24</f>
        <v>0</v>
      </c>
      <c r="E24" s="3">
        <v>2060488</v>
      </c>
      <c r="F24" s="3">
        <v>1989999</v>
      </c>
      <c r="G24" s="3">
        <f t="shared" ref="G24:G25" si="5">E24-F24-H24</f>
        <v>70489</v>
      </c>
      <c r="H24" s="17">
        <v>0</v>
      </c>
    </row>
    <row r="25" spans="1:8" ht="15">
      <c r="A25" t="s">
        <v>20</v>
      </c>
      <c r="C25" s="7">
        <v>701974</v>
      </c>
      <c r="D25" s="7">
        <f t="shared" si="4"/>
        <v>0</v>
      </c>
      <c r="E25" s="7">
        <v>701974</v>
      </c>
      <c r="F25" s="7">
        <v>701974</v>
      </c>
      <c r="G25" s="7">
        <f t="shared" si="5"/>
        <v>0</v>
      </c>
      <c r="H25" s="20">
        <v>0</v>
      </c>
    </row>
    <row r="26" spans="1:8" ht="15">
      <c r="A26" s="6" t="s">
        <v>51</v>
      </c>
      <c r="B26" s="6"/>
      <c r="C26" s="8">
        <f>SUM(C24:C25)</f>
        <v>2762462</v>
      </c>
      <c r="D26" s="8">
        <f t="shared" ref="D26:H26" si="6">SUM(D24:D25)</f>
        <v>0</v>
      </c>
      <c r="E26" s="8">
        <f t="shared" si="6"/>
        <v>2762462</v>
      </c>
      <c r="F26" s="8">
        <f t="shared" si="6"/>
        <v>2691973</v>
      </c>
      <c r="G26" s="8">
        <f t="shared" si="6"/>
        <v>70489</v>
      </c>
      <c r="H26" s="19">
        <f t="shared" si="6"/>
        <v>0</v>
      </c>
    </row>
    <row r="27" spans="1:8">
      <c r="H27" s="17"/>
    </row>
    <row r="28" spans="1:8" ht="18.75">
      <c r="A28" s="2" t="s">
        <v>1</v>
      </c>
      <c r="B28" s="2"/>
      <c r="H28" s="17"/>
    </row>
    <row r="29" spans="1:8" ht="15.75">
      <c r="A29" s="5" t="s">
        <v>2</v>
      </c>
      <c r="B29" s="5"/>
      <c r="H29" s="17"/>
    </row>
    <row r="30" spans="1:8">
      <c r="A30" t="s">
        <v>21</v>
      </c>
      <c r="C30" s="3">
        <v>175824829</v>
      </c>
      <c r="D30" s="3">
        <f t="shared" ref="D30:D46" si="7">E30-C30</f>
        <v>-10927710</v>
      </c>
      <c r="E30" s="3">
        <v>164897119</v>
      </c>
      <c r="F30" s="3">
        <v>164129284</v>
      </c>
      <c r="G30" s="3">
        <f>E30-F30-H30</f>
        <v>767835</v>
      </c>
      <c r="H30" s="17">
        <v>0</v>
      </c>
    </row>
    <row r="31" spans="1:8">
      <c r="A31" t="s">
        <v>20</v>
      </c>
      <c r="C31" s="3">
        <v>53727023</v>
      </c>
      <c r="D31" s="3">
        <f t="shared" si="7"/>
        <v>0</v>
      </c>
      <c r="E31" s="3">
        <v>53727023</v>
      </c>
      <c r="F31" s="3">
        <v>53406018</v>
      </c>
      <c r="G31" s="3">
        <f t="shared" ref="G31:G46" si="8">E31-F31-H31</f>
        <v>321005</v>
      </c>
      <c r="H31" s="17">
        <v>0</v>
      </c>
    </row>
    <row r="32" spans="1:8">
      <c r="A32" t="s">
        <v>22</v>
      </c>
      <c r="C32" s="3">
        <v>1356112</v>
      </c>
      <c r="D32" s="3">
        <f t="shared" si="7"/>
        <v>0</v>
      </c>
      <c r="E32" s="3">
        <v>1356112</v>
      </c>
      <c r="F32" s="3">
        <v>1238695</v>
      </c>
      <c r="G32" s="3">
        <f t="shared" si="8"/>
        <v>0</v>
      </c>
      <c r="H32" s="17">
        <v>117417</v>
      </c>
    </row>
    <row r="33" spans="1:8">
      <c r="A33" t="s">
        <v>25</v>
      </c>
      <c r="C33" s="3">
        <v>560056</v>
      </c>
      <c r="D33" s="3">
        <f t="shared" si="7"/>
        <v>0</v>
      </c>
      <c r="E33" s="3">
        <v>560056</v>
      </c>
      <c r="F33" s="3">
        <v>377961</v>
      </c>
      <c r="G33" s="3">
        <f t="shared" si="8"/>
        <v>0</v>
      </c>
      <c r="H33" s="17">
        <v>182095</v>
      </c>
    </row>
    <row r="34" spans="1:8" hidden="1">
      <c r="A34" t="s">
        <v>40</v>
      </c>
      <c r="C34" s="3">
        <v>0</v>
      </c>
      <c r="D34" s="3">
        <f t="shared" si="7"/>
        <v>0</v>
      </c>
      <c r="E34" s="3">
        <v>0</v>
      </c>
      <c r="F34" s="3">
        <v>0</v>
      </c>
      <c r="G34" s="3">
        <f t="shared" si="8"/>
        <v>0</v>
      </c>
      <c r="H34" s="17">
        <v>0</v>
      </c>
    </row>
    <row r="35" spans="1:8">
      <c r="A35" t="s">
        <v>26</v>
      </c>
      <c r="C35" s="3">
        <v>4533713</v>
      </c>
      <c r="D35" s="3">
        <f t="shared" si="7"/>
        <v>0</v>
      </c>
      <c r="E35" s="3">
        <v>4533713</v>
      </c>
      <c r="F35" s="3">
        <v>2244609</v>
      </c>
      <c r="G35" s="3">
        <f t="shared" si="8"/>
        <v>0</v>
      </c>
      <c r="H35" s="17">
        <v>2289104</v>
      </c>
    </row>
    <row r="36" spans="1:8">
      <c r="A36" t="s">
        <v>27</v>
      </c>
      <c r="C36" s="3">
        <v>173370701</v>
      </c>
      <c r="D36" s="3">
        <f t="shared" si="7"/>
        <v>37000000</v>
      </c>
      <c r="E36" s="3">
        <v>210370701</v>
      </c>
      <c r="F36" s="3">
        <v>210083476</v>
      </c>
      <c r="G36" s="3">
        <f t="shared" si="8"/>
        <v>287225</v>
      </c>
      <c r="H36" s="17">
        <v>0</v>
      </c>
    </row>
    <row r="37" spans="1:8">
      <c r="A37" t="s">
        <v>28</v>
      </c>
      <c r="C37" s="3">
        <v>156352699</v>
      </c>
      <c r="D37" s="3">
        <f t="shared" si="7"/>
        <v>9771800</v>
      </c>
      <c r="E37" s="3">
        <v>166124499</v>
      </c>
      <c r="F37" s="3">
        <v>166104980</v>
      </c>
      <c r="G37" s="3">
        <f t="shared" si="8"/>
        <v>19519</v>
      </c>
      <c r="H37" s="17">
        <v>0</v>
      </c>
    </row>
    <row r="38" spans="1:8" hidden="1">
      <c r="A38" t="s">
        <v>29</v>
      </c>
      <c r="C38" s="3">
        <v>0</v>
      </c>
      <c r="D38" s="3">
        <f t="shared" si="7"/>
        <v>0</v>
      </c>
      <c r="E38" s="3">
        <v>0</v>
      </c>
      <c r="F38" s="3">
        <v>0</v>
      </c>
      <c r="G38" s="3">
        <f t="shared" si="8"/>
        <v>0</v>
      </c>
      <c r="H38" s="17">
        <v>0</v>
      </c>
    </row>
    <row r="39" spans="1:8">
      <c r="A39" t="s">
        <v>41</v>
      </c>
      <c r="C39" s="3">
        <v>38039446</v>
      </c>
      <c r="D39" s="3">
        <f t="shared" si="7"/>
        <v>1000000</v>
      </c>
      <c r="E39" s="3">
        <v>39039446</v>
      </c>
      <c r="F39" s="3">
        <v>39039427</v>
      </c>
      <c r="G39" s="3">
        <f t="shared" si="8"/>
        <v>19</v>
      </c>
      <c r="H39" s="17">
        <v>0</v>
      </c>
    </row>
    <row r="40" spans="1:8">
      <c r="A40" t="s">
        <v>42</v>
      </c>
      <c r="C40" s="3">
        <v>1576361</v>
      </c>
      <c r="D40" s="3">
        <f t="shared" si="7"/>
        <v>-1144090</v>
      </c>
      <c r="E40" s="3">
        <v>432271</v>
      </c>
      <c r="F40" s="3">
        <v>414980</v>
      </c>
      <c r="G40" s="3">
        <f t="shared" si="8"/>
        <v>17291</v>
      </c>
      <c r="H40" s="17">
        <v>0</v>
      </c>
    </row>
    <row r="41" spans="1:8">
      <c r="A41" t="s">
        <v>45</v>
      </c>
      <c r="C41" s="3">
        <v>19507482</v>
      </c>
      <c r="D41" s="3">
        <f t="shared" si="7"/>
        <v>-2100000</v>
      </c>
      <c r="E41" s="3">
        <v>17407482</v>
      </c>
      <c r="F41" s="3">
        <v>11240905</v>
      </c>
      <c r="G41" s="3">
        <f t="shared" si="8"/>
        <v>0</v>
      </c>
      <c r="H41" s="17">
        <v>6166577</v>
      </c>
    </row>
    <row r="42" spans="1:8" hidden="1">
      <c r="A42" t="s">
        <v>47</v>
      </c>
      <c r="C42" s="3">
        <v>0</v>
      </c>
      <c r="D42" s="3">
        <f t="shared" si="7"/>
        <v>0</v>
      </c>
      <c r="E42" s="3">
        <v>0</v>
      </c>
      <c r="F42" s="3">
        <v>0</v>
      </c>
      <c r="G42" s="3">
        <f t="shared" si="8"/>
        <v>0</v>
      </c>
      <c r="H42" s="17">
        <v>0</v>
      </c>
    </row>
    <row r="43" spans="1:8">
      <c r="A43" t="s">
        <v>50</v>
      </c>
      <c r="C43" s="3">
        <v>400000</v>
      </c>
      <c r="D43" s="3">
        <f t="shared" si="7"/>
        <v>0</v>
      </c>
      <c r="E43" s="3">
        <v>400000</v>
      </c>
      <c r="F43" s="3">
        <v>400000</v>
      </c>
      <c r="G43" s="3">
        <f t="shared" si="8"/>
        <v>0</v>
      </c>
      <c r="H43" s="17">
        <v>0</v>
      </c>
    </row>
    <row r="44" spans="1:8" hidden="1">
      <c r="A44" t="s">
        <v>52</v>
      </c>
      <c r="C44" s="3">
        <v>0</v>
      </c>
      <c r="D44" s="3">
        <v>0</v>
      </c>
      <c r="E44" s="3">
        <v>0</v>
      </c>
      <c r="F44" s="3">
        <v>0</v>
      </c>
      <c r="G44" s="3">
        <f t="shared" si="8"/>
        <v>0</v>
      </c>
      <c r="H44" s="17">
        <v>0</v>
      </c>
    </row>
    <row r="45" spans="1:8">
      <c r="A45" t="s">
        <v>54</v>
      </c>
      <c r="C45" s="3">
        <v>2370629</v>
      </c>
      <c r="D45" s="3">
        <v>0</v>
      </c>
      <c r="E45" s="3">
        <v>2370629</v>
      </c>
      <c r="F45" s="3">
        <v>2370628</v>
      </c>
      <c r="G45" s="3">
        <f t="shared" ref="G45" si="9">E45-F45-H45</f>
        <v>1</v>
      </c>
      <c r="H45" s="17">
        <v>0</v>
      </c>
    </row>
    <row r="46" spans="1:8" ht="15">
      <c r="A46" t="s">
        <v>30</v>
      </c>
      <c r="C46" s="7">
        <v>871792</v>
      </c>
      <c r="D46" s="7">
        <f t="shared" si="7"/>
        <v>0</v>
      </c>
      <c r="E46" s="7">
        <v>871792</v>
      </c>
      <c r="F46" s="7">
        <v>0</v>
      </c>
      <c r="G46" s="7">
        <f t="shared" si="8"/>
        <v>871792</v>
      </c>
      <c r="H46" s="20">
        <v>0</v>
      </c>
    </row>
    <row r="47" spans="1:8" ht="15">
      <c r="A47" s="6" t="s">
        <v>17</v>
      </c>
      <c r="B47" s="6"/>
      <c r="C47" s="8">
        <f t="shared" ref="C47:H47" si="10">SUM(C30:C46)</f>
        <v>628490843</v>
      </c>
      <c r="D47" s="8">
        <f t="shared" si="10"/>
        <v>33600000</v>
      </c>
      <c r="E47" s="8">
        <f t="shared" si="10"/>
        <v>662090843</v>
      </c>
      <c r="F47" s="8">
        <f t="shared" si="10"/>
        <v>651050963</v>
      </c>
      <c r="G47" s="8">
        <f t="shared" si="10"/>
        <v>2284687</v>
      </c>
      <c r="H47" s="19">
        <f t="shared" si="10"/>
        <v>8755193</v>
      </c>
    </row>
    <row r="48" spans="1:8">
      <c r="H48" s="17"/>
    </row>
    <row r="49" spans="1:8" ht="18.75">
      <c r="A49" s="2" t="s">
        <v>12</v>
      </c>
      <c r="B49" s="2"/>
      <c r="H49" s="17"/>
    </row>
    <row r="50" spans="1:8">
      <c r="A50" t="s">
        <v>31</v>
      </c>
      <c r="C50" s="3">
        <v>614679938</v>
      </c>
      <c r="D50" s="3">
        <f t="shared" ref="D50:D60" si="11">E50-C50</f>
        <v>-31400000</v>
      </c>
      <c r="E50" s="3">
        <v>583279938</v>
      </c>
      <c r="F50" s="3">
        <f>574868303+126671</f>
        <v>574994974</v>
      </c>
      <c r="G50" s="3">
        <f t="shared" ref="G50:G56" si="12">E50-F50-H50</f>
        <v>8284964</v>
      </c>
      <c r="H50" s="17">
        <v>0</v>
      </c>
    </row>
    <row r="51" spans="1:8">
      <c r="A51" t="s">
        <v>32</v>
      </c>
      <c r="C51" s="3">
        <v>13968779</v>
      </c>
      <c r="D51" s="3">
        <f t="shared" si="11"/>
        <v>0</v>
      </c>
      <c r="E51" s="3">
        <v>13968779</v>
      </c>
      <c r="F51" s="3">
        <v>0</v>
      </c>
      <c r="G51" s="3">
        <f t="shared" si="12"/>
        <v>0</v>
      </c>
      <c r="H51" s="17">
        <v>13968779</v>
      </c>
    </row>
    <row r="52" spans="1:8">
      <c r="A52" t="s">
        <v>33</v>
      </c>
      <c r="C52" s="3">
        <v>6723297</v>
      </c>
      <c r="D52" s="3">
        <f t="shared" si="11"/>
        <v>0</v>
      </c>
      <c r="E52" s="3">
        <v>6723297</v>
      </c>
      <c r="F52" s="3">
        <v>4817810</v>
      </c>
      <c r="G52" s="3">
        <f t="shared" si="12"/>
        <v>1905487</v>
      </c>
      <c r="H52" s="17">
        <v>0</v>
      </c>
    </row>
    <row r="53" spans="1:8">
      <c r="A53" t="s">
        <v>34</v>
      </c>
      <c r="C53" s="3">
        <v>203548</v>
      </c>
      <c r="D53" s="3">
        <f t="shared" si="11"/>
        <v>125425</v>
      </c>
      <c r="E53" s="3">
        <v>328973</v>
      </c>
      <c r="F53" s="3">
        <v>328972</v>
      </c>
      <c r="G53" s="3">
        <f t="shared" si="12"/>
        <v>1</v>
      </c>
      <c r="H53" s="17">
        <v>0</v>
      </c>
    </row>
    <row r="54" spans="1:8">
      <c r="A54" t="s">
        <v>35</v>
      </c>
      <c r="C54" s="3">
        <v>132842942</v>
      </c>
      <c r="D54" s="3">
        <f t="shared" si="11"/>
        <v>-3800000</v>
      </c>
      <c r="E54" s="3">
        <v>129042942</v>
      </c>
      <c r="F54" s="3">
        <v>116442942</v>
      </c>
      <c r="G54" s="3">
        <f t="shared" si="12"/>
        <v>12600000</v>
      </c>
      <c r="H54" s="17">
        <v>0</v>
      </c>
    </row>
    <row r="55" spans="1:8">
      <c r="A55" t="s">
        <v>36</v>
      </c>
      <c r="C55" s="3">
        <v>273357</v>
      </c>
      <c r="D55" s="3">
        <f t="shared" si="11"/>
        <v>0</v>
      </c>
      <c r="E55" s="3">
        <v>273357</v>
      </c>
      <c r="F55" s="3">
        <v>262035</v>
      </c>
      <c r="G55" s="3">
        <f t="shared" si="12"/>
        <v>11322</v>
      </c>
      <c r="H55" s="17">
        <v>0</v>
      </c>
    </row>
    <row r="56" spans="1:8">
      <c r="A56" t="s">
        <v>37</v>
      </c>
      <c r="C56" s="3">
        <v>15655534</v>
      </c>
      <c r="D56" s="3">
        <f t="shared" si="11"/>
        <v>-125425</v>
      </c>
      <c r="E56" s="3">
        <v>15530109</v>
      </c>
      <c r="F56" s="3">
        <v>15081541</v>
      </c>
      <c r="G56" s="3">
        <f t="shared" si="12"/>
        <v>448568</v>
      </c>
      <c r="H56" s="17">
        <v>0</v>
      </c>
    </row>
    <row r="57" spans="1:8">
      <c r="A57" t="s">
        <v>38</v>
      </c>
      <c r="C57" s="13">
        <v>46110687</v>
      </c>
      <c r="D57" s="3">
        <f t="shared" si="11"/>
        <v>3600000</v>
      </c>
      <c r="E57" s="3">
        <v>49710687</v>
      </c>
      <c r="F57" s="3">
        <v>46616808</v>
      </c>
      <c r="G57" s="3">
        <f>E57-F57-H57</f>
        <v>3093879</v>
      </c>
      <c r="H57" s="17">
        <v>0</v>
      </c>
    </row>
    <row r="58" spans="1:8">
      <c r="A58" t="s">
        <v>55</v>
      </c>
      <c r="C58" s="13">
        <v>6000000</v>
      </c>
      <c r="D58" s="3">
        <f t="shared" ref="D58" si="13">E58-C58</f>
        <v>0</v>
      </c>
      <c r="E58" s="3">
        <v>6000000</v>
      </c>
      <c r="F58" s="3">
        <v>6000000</v>
      </c>
      <c r="G58" s="3">
        <f>E58-F58-H58</f>
        <v>0</v>
      </c>
      <c r="H58" s="17">
        <v>0</v>
      </c>
    </row>
    <row r="59" spans="1:8" ht="15">
      <c r="A59" s="14" t="s">
        <v>46</v>
      </c>
      <c r="C59" s="7">
        <v>675402</v>
      </c>
      <c r="D59" s="7">
        <f t="shared" si="11"/>
        <v>0</v>
      </c>
      <c r="E59" s="7">
        <v>675402</v>
      </c>
      <c r="F59" s="20">
        <v>-7077008</v>
      </c>
      <c r="G59" s="7">
        <f>E59-F59-H59</f>
        <v>7752410</v>
      </c>
      <c r="H59" s="20">
        <v>0</v>
      </c>
    </row>
    <row r="60" spans="1:8" ht="15" hidden="1">
      <c r="A60" t="s">
        <v>39</v>
      </c>
      <c r="C60" s="7">
        <v>0</v>
      </c>
      <c r="D60" s="7">
        <f t="shared" si="11"/>
        <v>0</v>
      </c>
      <c r="E60" s="7">
        <v>0</v>
      </c>
      <c r="F60" s="7">
        <v>0</v>
      </c>
      <c r="G60" s="7">
        <f>E60-F60-H60</f>
        <v>0</v>
      </c>
      <c r="H60" s="20">
        <v>0</v>
      </c>
    </row>
    <row r="61" spans="1:8" ht="15">
      <c r="A61" s="6" t="s">
        <v>18</v>
      </c>
      <c r="B61" s="6"/>
      <c r="C61" s="8">
        <f t="shared" ref="C61:H61" si="14">SUM(C50:C60)</f>
        <v>837133484</v>
      </c>
      <c r="D61" s="8">
        <f t="shared" si="14"/>
        <v>-31600000</v>
      </c>
      <c r="E61" s="8">
        <f t="shared" si="14"/>
        <v>805533484</v>
      </c>
      <c r="F61" s="8">
        <f>SUM(F50:F60)</f>
        <v>757468074</v>
      </c>
      <c r="G61" s="8">
        <f>SUM(G50:G60)</f>
        <v>34096631</v>
      </c>
      <c r="H61" s="19">
        <f t="shared" si="14"/>
        <v>13968779</v>
      </c>
    </row>
    <row r="62" spans="1:8" ht="15">
      <c r="A62" s="6" t="s">
        <v>19</v>
      </c>
      <c r="B62" s="6"/>
      <c r="C62" s="9">
        <f>C11+C20+C26+C47+C61</f>
        <v>1553295912</v>
      </c>
      <c r="D62" s="9">
        <f t="shared" ref="D62:H62" si="15">D11+D20+D26+D47+D61</f>
        <v>0</v>
      </c>
      <c r="E62" s="9">
        <f t="shared" si="15"/>
        <v>1553295912</v>
      </c>
      <c r="F62" s="9">
        <f t="shared" si="15"/>
        <v>1483711606</v>
      </c>
      <c r="G62" s="9">
        <f t="shared" si="15"/>
        <v>40941271</v>
      </c>
      <c r="H62" s="9">
        <f t="shared" si="15"/>
        <v>28643035</v>
      </c>
    </row>
    <row r="63" spans="1:8" ht="3.95" customHeight="1"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</row>
  </sheetData>
  <mergeCells count="1">
    <mergeCell ref="G5:H5"/>
  </mergeCells>
  <phoneticPr fontId="9" type="noConversion"/>
  <pageMargins left="0.5" right="0.5" top="0.65" bottom="0.5" header="0.45" footer="0.35"/>
  <pageSetup scale="71" firstPageNumber="37" orientation="portrait" useFirstPageNumber="1" r:id="rId1"/>
  <headerFooter alignWithMargins="0">
    <oddHeader>&amp;R&amp;"Times New Roman,Bold"&amp;16&amp;USCHEDULE C-3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 C-3 </vt:lpstr>
      <vt:lpstr>'Sched C-3 '!Print_Area</vt:lpstr>
    </vt:vector>
  </TitlesOfParts>
  <Company>State of Connecticut - OSC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dprzygocki</dc:creator>
  <cp:lastModifiedBy>Julie Wilson</cp:lastModifiedBy>
  <cp:lastPrinted>2018-09-14T12:48:51Z</cp:lastPrinted>
  <dcterms:created xsi:type="dcterms:W3CDTF">2003-08-15T11:56:04Z</dcterms:created>
  <dcterms:modified xsi:type="dcterms:W3CDTF">2018-09-14T17:16:55Z</dcterms:modified>
</cp:coreProperties>
</file>