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tabRatio="794" activeTab="0"/>
  </bookViews>
  <sheets>
    <sheet name="Schedule_E5" sheetId="1" r:id="rId1"/>
  </sheets>
  <definedNames>
    <definedName name="codes">#REF!</definedName>
    <definedName name="NAME">#REF!</definedName>
    <definedName name="_xlnm.Print_Area" localSheetId="0">'Schedule_E5'!$A$1:$G$71</definedName>
    <definedName name="_xlnm.Print_Titles" localSheetId="0">'Schedule_E5'!$7:$8</definedName>
  </definedNames>
  <calcPr calcMode="manual" fullCalcOnLoad="1" fullPrecision="0"/>
</workbook>
</file>

<file path=xl/sharedStrings.xml><?xml version="1.0" encoding="utf-8"?>
<sst xmlns="http://schemas.openxmlformats.org/spreadsheetml/2006/main" count="249" uniqueCount="77">
  <si>
    <t>BOND COMMISSION ALLOCATIONS AVAILABLE</t>
  </si>
  <si>
    <t>ALLOCATED</t>
  </si>
  <si>
    <t>FUND</t>
  </si>
  <si>
    <t>AUTHORIZED</t>
  </si>
  <si>
    <t>BONDS</t>
  </si>
  <si>
    <t>UNALLOCATED</t>
  </si>
  <si>
    <t>NO.</t>
  </si>
  <si>
    <t>BY BOND ACTS</t>
  </si>
  <si>
    <t>UNISSUED</t>
  </si>
  <si>
    <t>BALANCE</t>
  </si>
  <si>
    <t>Student Loan Foundation</t>
  </si>
  <si>
    <t>Economic Development</t>
  </si>
  <si>
    <t>Economic Assistance</t>
  </si>
  <si>
    <t>Local Capital Improvement</t>
  </si>
  <si>
    <t>Capital Equipment Purchase</t>
  </si>
  <si>
    <t>Special Contaminated Property Remediation</t>
  </si>
  <si>
    <t>Specific Highway Purposes</t>
  </si>
  <si>
    <t>Transportation Facilities</t>
  </si>
  <si>
    <t>Agricultural Land Preservation</t>
  </si>
  <si>
    <t>Ramp Construction</t>
  </si>
  <si>
    <t>Transportation Improvements</t>
  </si>
  <si>
    <t>Clean Water/Drinking Water - Revenue</t>
  </si>
  <si>
    <t>Industrial Building Mortgage Insurance</t>
  </si>
  <si>
    <t>Totals</t>
  </si>
  <si>
    <t>(In Thousands)</t>
  </si>
  <si>
    <t>ISSUED</t>
  </si>
  <si>
    <t>Housing Trust</t>
  </si>
  <si>
    <t xml:space="preserve">Connecticut Works Fund  </t>
  </si>
  <si>
    <t>Grants To Local Governments And Others</t>
  </si>
  <si>
    <t>Economic Development And Other Grants</t>
  </si>
  <si>
    <t>Housing For Homeless Persons With Aids</t>
  </si>
  <si>
    <t>Hartford Downtown Development</t>
  </si>
  <si>
    <t>Elimination Of Water Pollution</t>
  </si>
  <si>
    <t>Community Conservation &amp; Development</t>
  </si>
  <si>
    <t>University &amp; State University Facilities</t>
  </si>
  <si>
    <t>Capital Improvements &amp; Other Purposes</t>
  </si>
  <si>
    <t xml:space="preserve">Capital Improvements &amp; Other Purposes    </t>
  </si>
  <si>
    <t>Connecticut Innovations Incorporated</t>
  </si>
  <si>
    <t>Note: using "Tools/Options/Calculations/precision as displayed"</t>
  </si>
  <si>
    <t xml:space="preserve"> &amp; Insurance</t>
  </si>
  <si>
    <t>Infrastructure Improvement</t>
  </si>
  <si>
    <t>Clean Water/Long Island Sound - GO</t>
  </si>
  <si>
    <t>Magnet Schools</t>
  </si>
  <si>
    <t>Bradley Parking Garage</t>
  </si>
  <si>
    <t>Exclude Fully issued reported on DMS30</t>
  </si>
  <si>
    <t>Reconciliation to DMS30 per OTT</t>
  </si>
  <si>
    <t>Refunding Bonds</t>
  </si>
  <si>
    <t>University of Connecticut</t>
  </si>
  <si>
    <t>JUNE 30, 2009</t>
  </si>
  <si>
    <t>12063</t>
  </si>
  <si>
    <t>12064</t>
  </si>
  <si>
    <t>13048</t>
  </si>
  <si>
    <t>17081</t>
  </si>
  <si>
    <t>17091</t>
  </si>
  <si>
    <t>Housing Assistance Fund-Parent</t>
  </si>
  <si>
    <t>Housing Assistance Bond Fund-Taxable</t>
  </si>
  <si>
    <t>CSUS 2020</t>
  </si>
  <si>
    <t>CDA Increment Financing</t>
  </si>
  <si>
    <t>exclude not on DMS30</t>
  </si>
  <si>
    <t>Second Injury Fund</t>
  </si>
  <si>
    <t>DMS30 authorized is greater than OPM</t>
  </si>
  <si>
    <t>Totals items to get to DMS30</t>
  </si>
  <si>
    <t>Totals per DMS30</t>
  </si>
  <si>
    <t>Exclude Fully issued reported by opm</t>
  </si>
  <si>
    <t>on opm not on DMS30</t>
  </si>
  <si>
    <t>not on OPM on DMS30</t>
  </si>
  <si>
    <t>Total OPM</t>
  </si>
  <si>
    <r>
      <t xml:space="preserve">Second Injury Fund </t>
    </r>
    <r>
      <rPr>
        <i/>
        <sz val="8"/>
        <rFont val="Times New Roman"/>
        <family val="1"/>
      </rPr>
      <t>on debt statement not dms30</t>
    </r>
  </si>
  <si>
    <t>x</t>
  </si>
  <si>
    <t xml:space="preserve"> on OPM not on DMS30</t>
  </si>
  <si>
    <t>Energy Conservation Loan Fund</t>
  </si>
  <si>
    <t>School Construction</t>
  </si>
  <si>
    <t>University of Connecticut 2000</t>
  </si>
  <si>
    <t>CHFA Supportive Housing</t>
  </si>
  <si>
    <t>JUNE 30, 2013</t>
  </si>
  <si>
    <t>Economic Recovery Notes</t>
  </si>
  <si>
    <t>CT Bioscience Collaboration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</si>
</sst>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</numFmts>
  <fonts count="56">
    <font>
      <sz val="10"/>
      <name val="Helv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Helv"/>
      <family val="0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2"/>
      <color indexed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Accounting"/>
      <sz val="12"/>
      <name val="Times New Roman"/>
      <family val="1"/>
    </font>
    <font>
      <b/>
      <u val="doub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i/>
      <sz val="8"/>
      <name val="Times New Roman"/>
      <family val="1"/>
    </font>
    <font>
      <u val="singleAccounting"/>
      <sz val="8"/>
      <name val="Times New Roman"/>
      <family val="1"/>
    </font>
    <font>
      <u val="doubleAccounting"/>
      <sz val="8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Fill="1" applyAlignment="1">
      <alignment/>
    </xf>
    <xf numFmtId="164" fontId="6" fillId="0" borderId="0" xfId="0" applyFont="1" applyAlignment="1">
      <alignment horizontal="left"/>
    </xf>
    <xf numFmtId="164" fontId="9" fillId="0" borderId="0" xfId="0" applyFont="1" applyAlignment="1" applyProtection="1">
      <alignment horizontal="left"/>
      <protection/>
    </xf>
    <xf numFmtId="164" fontId="10" fillId="0" borderId="0" xfId="0" applyFont="1" applyBorder="1" applyAlignment="1" applyProtection="1">
      <alignment horizontal="right"/>
      <protection/>
    </xf>
    <xf numFmtId="164" fontId="6" fillId="0" borderId="0" xfId="0" applyFont="1" applyFill="1" applyAlignment="1">
      <alignment/>
    </xf>
    <xf numFmtId="164" fontId="6" fillId="0" borderId="0" xfId="0" applyFont="1" applyAlignment="1" applyProtection="1">
      <alignment horizontal="left"/>
      <protection/>
    </xf>
    <xf numFmtId="164" fontId="11" fillId="0" borderId="0" xfId="0" applyFont="1" applyAlignment="1">
      <alignment/>
    </xf>
    <xf numFmtId="164" fontId="12" fillId="0" borderId="10" xfId="0" applyFont="1" applyBorder="1" applyAlignment="1">
      <alignment horizontal="centerContinuous"/>
    </xf>
    <xf numFmtId="164" fontId="3" fillId="0" borderId="10" xfId="0" applyFont="1" applyBorder="1" applyAlignment="1">
      <alignment horizontal="centerContinuous"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left"/>
      <protection/>
    </xf>
    <xf numFmtId="164" fontId="7" fillId="0" borderId="0" xfId="0" applyFont="1" applyAlignment="1">
      <alignment horizontal="center"/>
    </xf>
    <xf numFmtId="164" fontId="6" fillId="0" borderId="0" xfId="0" applyFont="1" applyAlignment="1" applyProtection="1">
      <alignment horizontal="left"/>
      <protection/>
    </xf>
    <xf numFmtId="166" fontId="6" fillId="0" borderId="0" xfId="44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164" fontId="6" fillId="0" borderId="0" xfId="0" applyFont="1" applyFill="1" applyAlignment="1" applyProtection="1">
      <alignment horizontal="left"/>
      <protection/>
    </xf>
    <xf numFmtId="165" fontId="6" fillId="0" borderId="0" xfId="42" applyNumberFormat="1" applyFont="1" applyFill="1" applyAlignment="1">
      <alignment/>
    </xf>
    <xf numFmtId="164" fontId="6" fillId="0" borderId="0" xfId="0" applyFont="1" applyBorder="1" applyAlignment="1" applyProtection="1">
      <alignment horizontal="left"/>
      <protection/>
    </xf>
    <xf numFmtId="41" fontId="6" fillId="0" borderId="0" xfId="0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37" fontId="6" fillId="0" borderId="0" xfId="0" applyNumberFormat="1" applyFont="1" applyAlignment="1" applyProtection="1">
      <alignment/>
      <protection/>
    </xf>
    <xf numFmtId="164" fontId="13" fillId="0" borderId="0" xfId="0" applyFont="1" applyFill="1" applyAlignment="1">
      <alignment/>
    </xf>
    <xf numFmtId="43" fontId="6" fillId="0" borderId="0" xfId="42" applyFont="1" applyFill="1" applyAlignment="1">
      <alignment/>
    </xf>
    <xf numFmtId="42" fontId="16" fillId="0" borderId="0" xfId="0" applyNumberFormat="1" applyFont="1" applyFill="1" applyBorder="1" applyAlignment="1">
      <alignment/>
    </xf>
    <xf numFmtId="164" fontId="3" fillId="0" borderId="10" xfId="0" applyFont="1" applyFill="1" applyBorder="1" applyAlignment="1">
      <alignment horizontal="centerContinuous"/>
    </xf>
    <xf numFmtId="164" fontId="7" fillId="0" borderId="0" xfId="0" applyFont="1" applyFill="1" applyAlignment="1">
      <alignment/>
    </xf>
    <xf numFmtId="164" fontId="3" fillId="0" borderId="0" xfId="0" applyFont="1" applyFill="1" applyAlignment="1">
      <alignment/>
    </xf>
    <xf numFmtId="42" fontId="15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 applyProtection="1">
      <alignment/>
      <protection/>
    </xf>
    <xf numFmtId="164" fontId="17" fillId="0" borderId="0" xfId="0" applyFont="1" applyAlignment="1">
      <alignment horizontal="left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42" applyNumberFormat="1" applyFont="1" applyAlignment="1">
      <alignment/>
    </xf>
    <xf numFmtId="165" fontId="20" fillId="0" borderId="0" xfId="42" applyNumberFormat="1" applyFont="1" applyAlignment="1">
      <alignment/>
    </xf>
    <xf numFmtId="165" fontId="21" fillId="0" borderId="0" xfId="42" applyNumberFormat="1" applyFont="1" applyAlignment="1">
      <alignment/>
    </xf>
    <xf numFmtId="165" fontId="4" fillId="0" borderId="0" xfId="42" applyNumberFormat="1" applyFont="1" applyFill="1" applyAlignment="1">
      <alignment/>
    </xf>
    <xf numFmtId="42" fontId="6" fillId="0" borderId="0" xfId="44" applyNumberFormat="1" applyFont="1" applyFill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22" fillId="0" borderId="0" xfId="0" applyFont="1" applyAlignment="1">
      <alignment/>
    </xf>
    <xf numFmtId="165" fontId="20" fillId="0" borderId="0" xfId="42" applyNumberFormat="1" applyFont="1" applyFill="1" applyAlignment="1">
      <alignment/>
    </xf>
    <xf numFmtId="165" fontId="4" fillId="33" borderId="0" xfId="42" applyNumberFormat="1" applyFont="1" applyFill="1" applyAlignment="1">
      <alignment/>
    </xf>
    <xf numFmtId="164" fontId="6" fillId="34" borderId="0" xfId="0" applyFont="1" applyFill="1" applyAlignment="1">
      <alignment horizontal="left"/>
    </xf>
    <xf numFmtId="165" fontId="4" fillId="34" borderId="0" xfId="42" applyNumberFormat="1" applyFont="1" applyFill="1" applyAlignment="1">
      <alignment/>
    </xf>
    <xf numFmtId="165" fontId="4" fillId="35" borderId="0" xfId="42" applyNumberFormat="1" applyFont="1" applyFill="1" applyAlignment="1">
      <alignment/>
    </xf>
    <xf numFmtId="164" fontId="6" fillId="35" borderId="0" xfId="0" applyFont="1" applyFill="1" applyAlignment="1">
      <alignment horizontal="left"/>
    </xf>
    <xf numFmtId="165" fontId="6" fillId="35" borderId="0" xfId="42" applyNumberFormat="1" applyFont="1" applyFill="1" applyAlignment="1">
      <alignment/>
    </xf>
    <xf numFmtId="165" fontId="6" fillId="33" borderId="0" xfId="42" applyNumberFormat="1" applyFont="1" applyFill="1" applyAlignment="1">
      <alignment/>
    </xf>
    <xf numFmtId="165" fontId="14" fillId="0" borderId="0" xfId="42" applyNumberFormat="1" applyFont="1" applyFill="1" applyAlignment="1">
      <alignment/>
    </xf>
    <xf numFmtId="165" fontId="14" fillId="35" borderId="0" xfId="42" applyNumberFormat="1" applyFont="1" applyFill="1" applyAlignment="1">
      <alignment/>
    </xf>
    <xf numFmtId="165" fontId="6" fillId="0" borderId="0" xfId="42" applyNumberFormat="1" applyFont="1" applyAlignment="1">
      <alignment/>
    </xf>
    <xf numFmtId="164" fontId="23" fillId="0" borderId="0" xfId="0" applyFont="1" applyBorder="1" applyAlignment="1" applyProtection="1">
      <alignment horizontal="right"/>
      <protection/>
    </xf>
    <xf numFmtId="41" fontId="16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5"/>
  <sheetViews>
    <sheetView tabSelected="1" zoomScalePageLayoutView="0" workbookViewId="0" topLeftCell="A1">
      <selection activeCell="F9" sqref="F9"/>
    </sheetView>
  </sheetViews>
  <sheetFormatPr defaultColWidth="12.57421875" defaultRowHeight="12.75"/>
  <cols>
    <col min="1" max="1" width="8.7109375" style="5" customWidth="1"/>
    <col min="2" max="2" width="39.28125" style="3" bestFit="1" customWidth="1"/>
    <col min="3" max="3" width="2.28125" style="3" customWidth="1"/>
    <col min="4" max="4" width="17.28125" style="3" bestFit="1" customWidth="1"/>
    <col min="5" max="5" width="14.7109375" style="3" bestFit="1" customWidth="1"/>
    <col min="6" max="6" width="16.7109375" style="3" bestFit="1" customWidth="1"/>
    <col min="7" max="7" width="17.8515625" style="3" bestFit="1" customWidth="1"/>
    <col min="8" max="8" width="3.00390625" style="3" customWidth="1"/>
    <col min="9" max="20" width="12.57421875" style="3" customWidth="1"/>
    <col min="21" max="21" width="8.00390625" style="3" customWidth="1"/>
    <col min="22" max="22" width="45.8515625" style="3" customWidth="1"/>
    <col min="23" max="23" width="3.8515625" style="3" customWidth="1"/>
    <col min="24" max="24" width="18.140625" style="3" bestFit="1" customWidth="1"/>
    <col min="25" max="25" width="4.00390625" style="3" customWidth="1"/>
    <col min="26" max="26" width="18.140625" style="3" bestFit="1" customWidth="1"/>
    <col min="27" max="27" width="3.140625" style="3" customWidth="1"/>
    <col min="28" max="28" width="16.8515625" style="3" bestFit="1" customWidth="1"/>
    <col min="29" max="29" width="3.7109375" style="3" customWidth="1"/>
    <col min="30" max="30" width="18.140625" style="3" bestFit="1" customWidth="1"/>
    <col min="31" max="31" width="2.7109375" style="3" customWidth="1"/>
    <col min="32" max="16384" width="12.57421875" style="3" customWidth="1"/>
  </cols>
  <sheetData>
    <row r="1" spans="1:30" ht="20.25">
      <c r="A1" s="6" t="s">
        <v>0</v>
      </c>
      <c r="G1" s="55"/>
      <c r="U1" s="6" t="s">
        <v>0</v>
      </c>
      <c r="Y1" s="8"/>
      <c r="AA1" s="8"/>
      <c r="AC1" s="8"/>
      <c r="AD1" s="7"/>
    </row>
    <row r="2" spans="1:30" ht="15.75" customHeight="1">
      <c r="A2" s="42" t="s">
        <v>74</v>
      </c>
      <c r="B2" s="8"/>
      <c r="G2"/>
      <c r="U2" s="42" t="s">
        <v>48</v>
      </c>
      <c r="V2" s="8"/>
      <c r="Y2" s="8"/>
      <c r="AA2" s="8"/>
      <c r="AC2" s="4"/>
      <c r="AD2"/>
    </row>
    <row r="3" spans="1:29" ht="15" customHeight="1">
      <c r="A3" s="9" t="s">
        <v>24</v>
      </c>
      <c r="U3" s="9" t="s">
        <v>24</v>
      </c>
      <c r="Y3" s="8"/>
      <c r="AA3" s="8"/>
      <c r="AC3" s="8"/>
    </row>
    <row r="4" spans="2:29" ht="15.75">
      <c r="B4"/>
      <c r="C4"/>
      <c r="D4" s="10"/>
      <c r="U4" s="5"/>
      <c r="V4"/>
      <c r="W4"/>
      <c r="X4" s="10"/>
      <c r="Y4" s="8"/>
      <c r="AA4" s="8"/>
      <c r="AC4" s="8"/>
    </row>
    <row r="5" spans="2:29" ht="15.75">
      <c r="B5" s="16"/>
      <c r="U5" s="5"/>
      <c r="V5" s="16" t="s">
        <v>39</v>
      </c>
      <c r="Y5" s="8"/>
      <c r="AA5" s="8"/>
      <c r="AC5" s="8"/>
    </row>
    <row r="6" spans="5:30" ht="17.25" thickBot="1">
      <c r="E6" s="11" t="s">
        <v>1</v>
      </c>
      <c r="F6" s="12"/>
      <c r="G6" s="13"/>
      <c r="U6" s="5"/>
      <c r="Y6" s="8"/>
      <c r="Z6" s="11" t="s">
        <v>1</v>
      </c>
      <c r="AA6" s="28"/>
      <c r="AB6" s="12"/>
      <c r="AC6" s="30"/>
      <c r="AD6" s="13"/>
    </row>
    <row r="7" spans="1:30" ht="15" customHeight="1">
      <c r="A7" s="14" t="s">
        <v>2</v>
      </c>
      <c r="D7" s="15" t="s">
        <v>3</v>
      </c>
      <c r="E7" s="15" t="s">
        <v>4</v>
      </c>
      <c r="F7" s="15" t="s">
        <v>4</v>
      </c>
      <c r="G7" s="15" t="s">
        <v>5</v>
      </c>
      <c r="U7" s="14" t="s">
        <v>2</v>
      </c>
      <c r="X7" s="15" t="s">
        <v>3</v>
      </c>
      <c r="Y7" s="25"/>
      <c r="Z7" s="15" t="s">
        <v>4</v>
      </c>
      <c r="AA7" s="29"/>
      <c r="AB7" s="15" t="s">
        <v>4</v>
      </c>
      <c r="AC7" s="29"/>
      <c r="AD7" s="15" t="s">
        <v>5</v>
      </c>
    </row>
    <row r="8" spans="1:30" ht="15" customHeight="1">
      <c r="A8" s="14" t="s">
        <v>6</v>
      </c>
      <c r="D8" s="15" t="s">
        <v>7</v>
      </c>
      <c r="E8" s="15" t="s">
        <v>25</v>
      </c>
      <c r="F8" s="15" t="s">
        <v>8</v>
      </c>
      <c r="G8" s="15" t="s">
        <v>9</v>
      </c>
      <c r="U8" s="14" t="s">
        <v>6</v>
      </c>
      <c r="X8" s="15" t="s">
        <v>7</v>
      </c>
      <c r="Y8" s="25"/>
      <c r="Z8" s="15" t="s">
        <v>25</v>
      </c>
      <c r="AA8" s="29"/>
      <c r="AB8" s="15" t="s">
        <v>8</v>
      </c>
      <c r="AC8" s="29"/>
      <c r="AD8" s="15" t="s">
        <v>9</v>
      </c>
    </row>
    <row r="9" spans="1:32" ht="15.75">
      <c r="A9" s="16">
        <v>11000</v>
      </c>
      <c r="B9" s="16" t="s">
        <v>75</v>
      </c>
      <c r="C9" s="16"/>
      <c r="D9" s="17">
        <v>2257524</v>
      </c>
      <c r="E9" s="41">
        <v>2198440</v>
      </c>
      <c r="F9" s="41">
        <v>0</v>
      </c>
      <c r="G9" s="41">
        <v>59084</v>
      </c>
      <c r="U9" s="16">
        <v>12033</v>
      </c>
      <c r="V9" s="16" t="s">
        <v>11</v>
      </c>
      <c r="W9" s="16"/>
      <c r="X9" s="18">
        <v>152430000</v>
      </c>
      <c r="Y9" s="18"/>
      <c r="Z9" s="18">
        <v>109430000</v>
      </c>
      <c r="AA9" s="18"/>
      <c r="AB9" s="18">
        <v>30000000</v>
      </c>
      <c r="AC9" s="18"/>
      <c r="AD9" s="18">
        <v>13000000</v>
      </c>
      <c r="AF9" s="3">
        <f aca="true" t="shared" si="0" ref="AF9:AF17">X9-Z9-AB9-AD9</f>
        <v>0</v>
      </c>
    </row>
    <row r="10" spans="1:32" ht="15.75">
      <c r="A10" s="16">
        <v>12029</v>
      </c>
      <c r="B10" s="16" t="s">
        <v>10</v>
      </c>
      <c r="C10" s="16"/>
      <c r="D10" s="18">
        <v>5000</v>
      </c>
      <c r="E10" s="18">
        <v>0</v>
      </c>
      <c r="F10" s="18">
        <v>5000</v>
      </c>
      <c r="G10" s="18">
        <v>0</v>
      </c>
      <c r="U10" s="16">
        <v>12034</v>
      </c>
      <c r="V10" s="16" t="s">
        <v>12</v>
      </c>
      <c r="W10" s="16"/>
      <c r="X10" s="18">
        <v>716800000</v>
      </c>
      <c r="Y10" s="18"/>
      <c r="Z10" s="18">
        <v>616562441</v>
      </c>
      <c r="AA10" s="18"/>
      <c r="AB10" s="18">
        <v>30762559</v>
      </c>
      <c r="AC10" s="18"/>
      <c r="AD10" s="18">
        <v>69475000</v>
      </c>
      <c r="AF10" s="3">
        <f t="shared" si="0"/>
        <v>0</v>
      </c>
    </row>
    <row r="11" spans="1:32" ht="15.75">
      <c r="A11" s="16">
        <v>12033</v>
      </c>
      <c r="B11" s="16" t="s">
        <v>11</v>
      </c>
      <c r="C11" s="16"/>
      <c r="D11" s="18">
        <v>132430</v>
      </c>
      <c r="E11" s="18">
        <v>109430</v>
      </c>
      <c r="F11" s="18">
        <v>23000</v>
      </c>
      <c r="G11" s="18">
        <v>0</v>
      </c>
      <c r="U11" s="16">
        <v>12036</v>
      </c>
      <c r="V11" s="16" t="s">
        <v>27</v>
      </c>
      <c r="W11" s="16"/>
      <c r="X11" s="18">
        <v>95000000</v>
      </c>
      <c r="Y11" s="18"/>
      <c r="Z11" s="18">
        <v>86462706</v>
      </c>
      <c r="AA11" s="18"/>
      <c r="AB11" s="18">
        <v>8537294</v>
      </c>
      <c r="AC11" s="18"/>
      <c r="AD11" s="18">
        <v>0</v>
      </c>
      <c r="AF11" s="3">
        <f t="shared" si="0"/>
        <v>0</v>
      </c>
    </row>
    <row r="12" spans="1:30" ht="15.75">
      <c r="A12" s="16">
        <v>12033</v>
      </c>
      <c r="B12" s="16" t="s">
        <v>70</v>
      </c>
      <c r="C12" s="16"/>
      <c r="D12" s="18">
        <v>40000</v>
      </c>
      <c r="E12" s="18">
        <v>5000</v>
      </c>
      <c r="F12" s="18">
        <v>5000</v>
      </c>
      <c r="G12" s="18">
        <v>30000</v>
      </c>
      <c r="U12" s="16"/>
      <c r="V12" s="16"/>
      <c r="W12" s="16"/>
      <c r="X12" s="18"/>
      <c r="Y12" s="18"/>
      <c r="Z12" s="18"/>
      <c r="AA12" s="18"/>
      <c r="AB12" s="18"/>
      <c r="AC12" s="18"/>
      <c r="AD12" s="18"/>
    </row>
    <row r="13" spans="1:32" ht="15.75">
      <c r="A13" s="16">
        <v>12034</v>
      </c>
      <c r="B13" s="16" t="s">
        <v>12</v>
      </c>
      <c r="C13" s="19"/>
      <c r="D13" s="18">
        <v>1136800</v>
      </c>
      <c r="E13" s="18">
        <v>856171</v>
      </c>
      <c r="F13" s="18">
        <v>141439</v>
      </c>
      <c r="G13" s="18">
        <v>139190</v>
      </c>
      <c r="U13" s="16">
        <v>12050</v>
      </c>
      <c r="V13" s="16" t="s">
        <v>13</v>
      </c>
      <c r="W13" s="19"/>
      <c r="X13" s="18">
        <v>585000000</v>
      </c>
      <c r="Y13" s="18"/>
      <c r="Z13" s="18">
        <v>558900000</v>
      </c>
      <c r="AA13" s="18"/>
      <c r="AB13" s="18">
        <v>10000000</v>
      </c>
      <c r="AC13" s="18"/>
      <c r="AD13" s="18">
        <v>16100000</v>
      </c>
      <c r="AF13" s="3">
        <f t="shared" si="0"/>
        <v>0</v>
      </c>
    </row>
    <row r="14" spans="1:32" ht="15.75">
      <c r="A14" s="19">
        <v>12036</v>
      </c>
      <c r="B14" s="16" t="s">
        <v>27</v>
      </c>
      <c r="C14" s="16"/>
      <c r="D14" s="18">
        <v>95000</v>
      </c>
      <c r="E14" s="18">
        <v>86463</v>
      </c>
      <c r="F14" s="18">
        <v>8537</v>
      </c>
      <c r="G14" s="18">
        <v>0</v>
      </c>
      <c r="U14" s="19">
        <v>12051</v>
      </c>
      <c r="V14" s="16" t="s">
        <v>14</v>
      </c>
      <c r="W14" s="16"/>
      <c r="X14" s="18">
        <v>384990000</v>
      </c>
      <c r="Y14" s="18"/>
      <c r="Z14" s="18">
        <v>321213428</v>
      </c>
      <c r="AA14" s="18"/>
      <c r="AB14" s="18">
        <v>125782</v>
      </c>
      <c r="AC14" s="18"/>
      <c r="AD14" s="18">
        <v>63650790</v>
      </c>
      <c r="AF14" s="3">
        <f t="shared" si="0"/>
        <v>0</v>
      </c>
    </row>
    <row r="15" spans="1:32" ht="15.75">
      <c r="A15" s="16">
        <v>12050</v>
      </c>
      <c r="B15" s="16" t="s">
        <v>13</v>
      </c>
      <c r="C15" s="16"/>
      <c r="D15" s="18">
        <v>705000</v>
      </c>
      <c r="E15" s="18">
        <v>672500</v>
      </c>
      <c r="F15" s="18">
        <v>10000</v>
      </c>
      <c r="G15" s="18">
        <v>22500</v>
      </c>
      <c r="U15" s="16">
        <v>12052</v>
      </c>
      <c r="V15" s="16" t="s">
        <v>28</v>
      </c>
      <c r="W15" s="16"/>
      <c r="X15" s="18">
        <v>2155449509</v>
      </c>
      <c r="Y15" s="18"/>
      <c r="Z15" s="18">
        <v>1356732272</v>
      </c>
      <c r="AA15" s="18"/>
      <c r="AB15" s="18">
        <v>61389853</v>
      </c>
      <c r="AC15" s="18"/>
      <c r="AD15" s="18">
        <v>737327384</v>
      </c>
      <c r="AF15" s="3">
        <f t="shared" si="0"/>
        <v>0</v>
      </c>
    </row>
    <row r="16" spans="1:32" ht="15.75">
      <c r="A16" s="16">
        <v>12051</v>
      </c>
      <c r="B16" s="16" t="s">
        <v>14</v>
      </c>
      <c r="C16" s="16"/>
      <c r="D16" s="18">
        <v>407540</v>
      </c>
      <c r="E16" s="18">
        <v>362988</v>
      </c>
      <c r="F16" s="18">
        <v>34420</v>
      </c>
      <c r="G16" s="18">
        <v>10132</v>
      </c>
      <c r="U16" s="16">
        <v>12053</v>
      </c>
      <c r="V16" s="16" t="s">
        <v>29</v>
      </c>
      <c r="W16" s="16"/>
      <c r="X16" s="18">
        <v>104193324</v>
      </c>
      <c r="Y16" s="18"/>
      <c r="Z16" s="18">
        <v>101193948</v>
      </c>
      <c r="AA16" s="18"/>
      <c r="AB16" s="18">
        <v>2999376.23</v>
      </c>
      <c r="AC16" s="18"/>
      <c r="AD16" s="18">
        <v>0</v>
      </c>
      <c r="AF16" s="3">
        <f t="shared" si="0"/>
        <v>-0.229999999981374</v>
      </c>
    </row>
    <row r="17" spans="1:32" ht="15.75">
      <c r="A17" s="16">
        <v>12052</v>
      </c>
      <c r="B17" s="16" t="s">
        <v>28</v>
      </c>
      <c r="C17" s="16"/>
      <c r="D17" s="18">
        <v>2760346</v>
      </c>
      <c r="E17" s="18">
        <v>1811192</v>
      </c>
      <c r="F17" s="18">
        <v>242078</v>
      </c>
      <c r="G17" s="18">
        <v>707076</v>
      </c>
      <c r="U17" s="16">
        <v>12055</v>
      </c>
      <c r="V17" s="16" t="s">
        <v>30</v>
      </c>
      <c r="W17" s="16"/>
      <c r="X17" s="18">
        <v>8100000</v>
      </c>
      <c r="Y17" s="18"/>
      <c r="Z17" s="18">
        <v>7095696</v>
      </c>
      <c r="AA17" s="18"/>
      <c r="AB17" s="18">
        <v>415584.36</v>
      </c>
      <c r="AC17" s="18"/>
      <c r="AD17" s="18">
        <v>588720</v>
      </c>
      <c r="AF17" s="3">
        <f t="shared" si="0"/>
        <v>-0.35999999998603</v>
      </c>
    </row>
    <row r="18" spans="1:30" ht="15.75">
      <c r="A18" s="5">
        <v>12053</v>
      </c>
      <c r="B18" s="16" t="s">
        <v>29</v>
      </c>
      <c r="C18" s="16"/>
      <c r="D18" s="18">
        <v>104193</v>
      </c>
      <c r="E18" s="18">
        <v>101194</v>
      </c>
      <c r="F18" s="18">
        <v>2999</v>
      </c>
      <c r="G18" s="18">
        <v>0</v>
      </c>
      <c r="U18" s="5">
        <v>12058</v>
      </c>
      <c r="V18" s="16" t="s">
        <v>15</v>
      </c>
      <c r="W18" s="16"/>
      <c r="X18" s="18">
        <v>6000000</v>
      </c>
      <c r="Y18" s="18"/>
      <c r="Z18" s="18">
        <v>3000000</v>
      </c>
      <c r="AA18" s="18"/>
      <c r="AB18" s="18">
        <v>0</v>
      </c>
      <c r="AC18" s="18"/>
      <c r="AD18" s="18">
        <v>3000000</v>
      </c>
    </row>
    <row r="19" spans="1:32" ht="15.75">
      <c r="A19" s="5">
        <v>12055</v>
      </c>
      <c r="B19" s="16" t="s">
        <v>30</v>
      </c>
      <c r="C19" s="19"/>
      <c r="D19" s="18">
        <v>7511</v>
      </c>
      <c r="E19" s="18">
        <v>7096</v>
      </c>
      <c r="F19" s="18">
        <v>415</v>
      </c>
      <c r="G19" s="18">
        <v>0</v>
      </c>
      <c r="U19" s="5">
        <v>12059</v>
      </c>
      <c r="V19" s="16" t="s">
        <v>31</v>
      </c>
      <c r="W19" s="19"/>
      <c r="X19" s="18">
        <v>500000000</v>
      </c>
      <c r="Y19" s="18"/>
      <c r="Z19" s="18">
        <v>475810000</v>
      </c>
      <c r="AA19" s="18"/>
      <c r="AB19" s="18">
        <v>16070000</v>
      </c>
      <c r="AC19" s="18"/>
      <c r="AD19" s="18">
        <v>8120000</v>
      </c>
      <c r="AF19" s="3">
        <f>X19-Z19-AB19-AD19</f>
        <v>0</v>
      </c>
    </row>
    <row r="20" spans="1:32" ht="15.75">
      <c r="A20" s="19">
        <v>12058</v>
      </c>
      <c r="B20" s="16" t="s">
        <v>15</v>
      </c>
      <c r="D20" s="18">
        <v>5000</v>
      </c>
      <c r="E20" s="18">
        <v>3000</v>
      </c>
      <c r="F20" s="18">
        <v>1000</v>
      </c>
      <c r="G20" s="18">
        <v>1000</v>
      </c>
      <c r="U20" s="19" t="s">
        <v>49</v>
      </c>
      <c r="V20" s="16" t="s">
        <v>54</v>
      </c>
      <c r="X20" s="18">
        <f>562477506</f>
        <v>562477506</v>
      </c>
      <c r="Y20" s="26"/>
      <c r="Z20" s="18">
        <v>496358249</v>
      </c>
      <c r="AA20" s="20"/>
      <c r="AB20" s="18">
        <v>9545439</v>
      </c>
      <c r="AC20" s="20"/>
      <c r="AD20" s="18">
        <v>56573818</v>
      </c>
      <c r="AF20" s="3">
        <f>X20-Z20-AB20-AD20</f>
        <v>0</v>
      </c>
    </row>
    <row r="21" spans="1:32" ht="15.75">
      <c r="A21" s="16">
        <v>12059</v>
      </c>
      <c r="B21" s="16" t="s">
        <v>31</v>
      </c>
      <c r="C21" s="16"/>
      <c r="D21" s="18">
        <v>491880</v>
      </c>
      <c r="E21" s="18">
        <v>475810</v>
      </c>
      <c r="F21" s="18">
        <v>16070</v>
      </c>
      <c r="G21" s="18">
        <v>0</v>
      </c>
      <c r="U21" s="16" t="s">
        <v>50</v>
      </c>
      <c r="V21" s="16" t="s">
        <v>55</v>
      </c>
      <c r="W21" s="16"/>
      <c r="X21" s="18">
        <v>42390174</v>
      </c>
      <c r="Y21" s="18"/>
      <c r="Z21" s="18">
        <v>5566986</v>
      </c>
      <c r="AA21" s="18"/>
      <c r="AB21" s="18">
        <v>36823188</v>
      </c>
      <c r="AC21" s="18"/>
      <c r="AD21" s="18">
        <v>0</v>
      </c>
      <c r="AF21" s="3">
        <f>X21-Z21-AB21-AD21</f>
        <v>0</v>
      </c>
    </row>
    <row r="22" spans="1:32" ht="15.75">
      <c r="A22" s="16" t="s">
        <v>49</v>
      </c>
      <c r="B22" s="16" t="s">
        <v>54</v>
      </c>
      <c r="C22" s="16"/>
      <c r="D22" s="18">
        <v>700478</v>
      </c>
      <c r="E22" s="18">
        <v>550600</v>
      </c>
      <c r="F22" s="18">
        <v>110323</v>
      </c>
      <c r="G22" s="18">
        <v>39555</v>
      </c>
      <c r="U22" s="16">
        <v>12066</v>
      </c>
      <c r="V22" s="16" t="s">
        <v>26</v>
      </c>
      <c r="W22" s="16"/>
      <c r="X22" s="18">
        <v>90000000</v>
      </c>
      <c r="Y22" s="18"/>
      <c r="Z22" s="18">
        <v>40000000</v>
      </c>
      <c r="AA22" s="18"/>
      <c r="AB22" s="18">
        <v>0</v>
      </c>
      <c r="AC22" s="18"/>
      <c r="AD22" s="18">
        <v>50000000</v>
      </c>
      <c r="AF22" s="3">
        <f>X22-Z22-AB22-AD22</f>
        <v>0</v>
      </c>
    </row>
    <row r="23" spans="1:32" ht="15.75">
      <c r="A23" s="16">
        <v>12066</v>
      </c>
      <c r="B23" s="16" t="s">
        <v>26</v>
      </c>
      <c r="C23" s="16"/>
      <c r="D23" s="18">
        <v>160000</v>
      </c>
      <c r="E23" s="18">
        <v>80000</v>
      </c>
      <c r="F23" s="18">
        <v>38767</v>
      </c>
      <c r="G23" s="18">
        <v>41233</v>
      </c>
      <c r="U23" s="16">
        <v>13007</v>
      </c>
      <c r="V23" s="16" t="s">
        <v>32</v>
      </c>
      <c r="W23" s="16"/>
      <c r="X23" s="18">
        <v>398000000</v>
      </c>
      <c r="Y23" s="18"/>
      <c r="Z23" s="18">
        <v>397965862</v>
      </c>
      <c r="AA23" s="18"/>
      <c r="AB23" s="18">
        <v>34138</v>
      </c>
      <c r="AC23" s="18"/>
      <c r="AD23" s="18">
        <v>0</v>
      </c>
      <c r="AF23" s="3">
        <f>X23-Z23-AB23-AD23</f>
        <v>0</v>
      </c>
    </row>
    <row r="24" spans="1:32" ht="15.75">
      <c r="A24" s="16">
        <v>12067</v>
      </c>
      <c r="B24" s="16" t="s">
        <v>76</v>
      </c>
      <c r="C24" s="16"/>
      <c r="D24" s="18">
        <v>119275</v>
      </c>
      <c r="E24" s="18">
        <v>20000</v>
      </c>
      <c r="F24" s="18">
        <v>99275</v>
      </c>
      <c r="G24" s="18">
        <v>0</v>
      </c>
      <c r="U24" s="16">
        <v>13008</v>
      </c>
      <c r="V24" s="16" t="s">
        <v>16</v>
      </c>
      <c r="W24" s="16"/>
      <c r="X24" s="18">
        <v>76950000</v>
      </c>
      <c r="Y24" s="18"/>
      <c r="Z24" s="18">
        <v>74500000</v>
      </c>
      <c r="AA24" s="18"/>
      <c r="AB24" s="18">
        <v>2450000</v>
      </c>
      <c r="AC24" s="18"/>
      <c r="AD24" s="18">
        <v>0</v>
      </c>
      <c r="AF24" s="3">
        <f>X24-Z24-AB24-AD24</f>
        <v>0</v>
      </c>
    </row>
    <row r="25" spans="1:32" ht="15.75">
      <c r="A25" s="16">
        <v>13007</v>
      </c>
      <c r="B25" s="16" t="s">
        <v>32</v>
      </c>
      <c r="C25" s="16"/>
      <c r="D25" s="18">
        <v>398000</v>
      </c>
      <c r="E25" s="18">
        <v>397966</v>
      </c>
      <c r="F25" s="18">
        <v>34</v>
      </c>
      <c r="G25" s="18">
        <v>0</v>
      </c>
      <c r="U25" s="16">
        <v>13010</v>
      </c>
      <c r="V25" s="16" t="s">
        <v>42</v>
      </c>
      <c r="W25" s="16"/>
      <c r="X25" s="18">
        <v>5325830770</v>
      </c>
      <c r="Y25" s="18"/>
      <c r="Z25" s="18">
        <v>5237379694</v>
      </c>
      <c r="AA25" s="18"/>
      <c r="AB25" s="18">
        <v>88451076</v>
      </c>
      <c r="AC25" s="18"/>
      <c r="AD25" s="18">
        <v>0</v>
      </c>
      <c r="AF25" s="3">
        <f aca="true" t="shared" si="1" ref="AF25:AF41">X25-Z25-AB25-AD25</f>
        <v>0</v>
      </c>
    </row>
    <row r="26" spans="1:32" ht="15.75">
      <c r="A26" s="16">
        <v>13009</v>
      </c>
      <c r="B26" s="16" t="s">
        <v>71</v>
      </c>
      <c r="C26" s="16"/>
      <c r="D26" s="18">
        <v>1843740</v>
      </c>
      <c r="E26" s="18">
        <v>1839140</v>
      </c>
      <c r="F26" s="18">
        <v>0</v>
      </c>
      <c r="G26" s="18">
        <v>4600</v>
      </c>
      <c r="U26" s="16">
        <v>13011</v>
      </c>
      <c r="V26" s="16" t="s">
        <v>16</v>
      </c>
      <c r="W26" s="16"/>
      <c r="X26" s="18">
        <v>142050000</v>
      </c>
      <c r="Y26" s="18"/>
      <c r="Z26" s="18">
        <v>140597585</v>
      </c>
      <c r="AA26" s="18"/>
      <c r="AB26" s="18">
        <v>1452415</v>
      </c>
      <c r="AC26" s="18"/>
      <c r="AD26" s="18">
        <v>0</v>
      </c>
      <c r="AF26" s="3">
        <f t="shared" si="1"/>
        <v>0</v>
      </c>
    </row>
    <row r="27" spans="1:32" ht="15.75">
      <c r="A27" s="16">
        <v>13010</v>
      </c>
      <c r="B27" s="16" t="s">
        <v>42</v>
      </c>
      <c r="C27" s="16"/>
      <c r="D27" s="18">
        <v>7739931</v>
      </c>
      <c r="E27" s="18">
        <v>7264585</v>
      </c>
      <c r="F27" s="18">
        <v>84346</v>
      </c>
      <c r="G27" s="18">
        <v>391000</v>
      </c>
      <c r="U27" s="16">
        <v>13013</v>
      </c>
      <c r="V27" s="16" t="s">
        <v>17</v>
      </c>
      <c r="W27" s="16"/>
      <c r="X27" s="18">
        <v>10097955</v>
      </c>
      <c r="Y27" s="18"/>
      <c r="Z27" s="18">
        <v>10095000</v>
      </c>
      <c r="AA27" s="18"/>
      <c r="AB27" s="18">
        <v>2955</v>
      </c>
      <c r="AC27" s="18"/>
      <c r="AD27" s="18">
        <v>0</v>
      </c>
      <c r="AF27" s="3">
        <f t="shared" si="1"/>
        <v>0</v>
      </c>
    </row>
    <row r="28" spans="1:32" ht="15.75">
      <c r="A28" s="16">
        <v>13011</v>
      </c>
      <c r="B28" s="16" t="s">
        <v>16</v>
      </c>
      <c r="C28" s="16"/>
      <c r="D28" s="18">
        <v>142050</v>
      </c>
      <c r="E28" s="18">
        <v>140598</v>
      </c>
      <c r="F28" s="18">
        <v>1452</v>
      </c>
      <c r="G28" s="18">
        <v>0</v>
      </c>
      <c r="U28" s="16">
        <v>13015</v>
      </c>
      <c r="V28" s="16" t="s">
        <v>18</v>
      </c>
      <c r="W28" s="16"/>
      <c r="X28" s="18">
        <v>117750000</v>
      </c>
      <c r="Y28" s="18"/>
      <c r="Z28" s="18">
        <v>84498716</v>
      </c>
      <c r="AA28" s="18"/>
      <c r="AB28" s="18">
        <v>25675996</v>
      </c>
      <c r="AC28" s="18"/>
      <c r="AD28" s="18">
        <v>7575288</v>
      </c>
      <c r="AF28" s="3">
        <f t="shared" si="1"/>
        <v>0</v>
      </c>
    </row>
    <row r="29" spans="1:32" ht="15.75">
      <c r="A29" s="16">
        <v>13015</v>
      </c>
      <c r="B29" s="16" t="s">
        <v>18</v>
      </c>
      <c r="C29" s="16"/>
      <c r="D29" s="18">
        <v>150250</v>
      </c>
      <c r="E29" s="18">
        <v>114499</v>
      </c>
      <c r="F29" s="18">
        <v>30751</v>
      </c>
      <c r="G29" s="18">
        <v>5000</v>
      </c>
      <c r="U29" s="16">
        <v>13019</v>
      </c>
      <c r="V29" s="16" t="s">
        <v>33</v>
      </c>
      <c r="W29" s="16"/>
      <c r="X29" s="18">
        <v>1172487544</v>
      </c>
      <c r="Y29" s="18"/>
      <c r="Z29" s="18">
        <v>1034848354</v>
      </c>
      <c r="AA29" s="18"/>
      <c r="AB29" s="18">
        <v>35378297</v>
      </c>
      <c r="AC29" s="18"/>
      <c r="AD29" s="18">
        <v>102260893</v>
      </c>
      <c r="AF29" s="3">
        <f t="shared" si="1"/>
        <v>0</v>
      </c>
    </row>
    <row r="30" spans="1:32" ht="15.75">
      <c r="A30" s="16">
        <v>13019</v>
      </c>
      <c r="B30" s="16" t="s">
        <v>33</v>
      </c>
      <c r="C30" s="16"/>
      <c r="D30" s="18">
        <v>1259488</v>
      </c>
      <c r="E30" s="18">
        <v>1080410</v>
      </c>
      <c r="F30" s="18">
        <v>159501</v>
      </c>
      <c r="G30" s="18">
        <v>19577</v>
      </c>
      <c r="U30" s="16">
        <v>13022</v>
      </c>
      <c r="V30" s="16" t="s">
        <v>19</v>
      </c>
      <c r="W30" s="16"/>
      <c r="X30" s="18">
        <v>500000</v>
      </c>
      <c r="Y30" s="18"/>
      <c r="Z30" s="18">
        <v>498991</v>
      </c>
      <c r="AA30" s="18"/>
      <c r="AB30" s="18">
        <v>1009</v>
      </c>
      <c r="AC30" s="18"/>
      <c r="AD30" s="18">
        <v>0</v>
      </c>
      <c r="AF30" s="3">
        <f t="shared" si="1"/>
        <v>0</v>
      </c>
    </row>
    <row r="31" spans="1:32" ht="15.75">
      <c r="A31" s="16">
        <v>13033</v>
      </c>
      <c r="B31" s="16" t="s">
        <v>40</v>
      </c>
      <c r="C31" s="16"/>
      <c r="D31" s="18">
        <v>11155465</v>
      </c>
      <c r="E31" s="18">
        <v>8020171</v>
      </c>
      <c r="F31" s="18">
        <v>2743069</v>
      </c>
      <c r="G31" s="18">
        <v>392225</v>
      </c>
      <c r="U31" s="16">
        <v>13030</v>
      </c>
      <c r="V31" s="16" t="s">
        <v>20</v>
      </c>
      <c r="W31" s="16"/>
      <c r="X31" s="18">
        <v>1500000</v>
      </c>
      <c r="Y31" s="18"/>
      <c r="Z31" s="18">
        <v>1338533</v>
      </c>
      <c r="AA31" s="18"/>
      <c r="AB31" s="18">
        <v>161467</v>
      </c>
      <c r="AC31" s="18"/>
      <c r="AD31" s="18">
        <v>0</v>
      </c>
      <c r="AF31" s="3">
        <f t="shared" si="1"/>
        <v>0</v>
      </c>
    </row>
    <row r="32" spans="1:32" ht="15.75">
      <c r="A32" s="16">
        <v>13042</v>
      </c>
      <c r="B32" s="16" t="s">
        <v>34</v>
      </c>
      <c r="C32" s="21"/>
      <c r="D32" s="18">
        <v>104363</v>
      </c>
      <c r="E32" s="18">
        <v>104192</v>
      </c>
      <c r="F32" s="18">
        <v>171</v>
      </c>
      <c r="G32" s="18">
        <v>0</v>
      </c>
      <c r="U32" s="16">
        <v>13033</v>
      </c>
      <c r="V32" s="16" t="s">
        <v>40</v>
      </c>
      <c r="W32" s="21"/>
      <c r="X32" s="18">
        <v>8870752104</v>
      </c>
      <c r="Y32" s="22"/>
      <c r="Z32" s="18">
        <v>6196650752</v>
      </c>
      <c r="AA32" s="22"/>
      <c r="AB32" s="18">
        <v>1556672242</v>
      </c>
      <c r="AC32" s="22"/>
      <c r="AD32" s="18">
        <v>1117429110</v>
      </c>
      <c r="AF32" s="3">
        <f t="shared" si="1"/>
        <v>0</v>
      </c>
    </row>
    <row r="33" spans="1:32" ht="15.75">
      <c r="A33" s="21">
        <v>13045</v>
      </c>
      <c r="B33" s="16" t="s">
        <v>72</v>
      </c>
      <c r="C33" s="16"/>
      <c r="D33" s="18">
        <v>1837792</v>
      </c>
      <c r="E33" s="18">
        <v>1598792</v>
      </c>
      <c r="F33" s="18">
        <v>239000</v>
      </c>
      <c r="G33" s="18">
        <v>0</v>
      </c>
      <c r="U33" s="21">
        <v>13036</v>
      </c>
      <c r="V33" s="16" t="s">
        <v>34</v>
      </c>
      <c r="W33" s="16"/>
      <c r="X33" s="18">
        <v>1731145</v>
      </c>
      <c r="Y33" s="18"/>
      <c r="Z33" s="18">
        <v>1623180</v>
      </c>
      <c r="AA33" s="18"/>
      <c r="AB33" s="18">
        <v>107965</v>
      </c>
      <c r="AC33" s="18"/>
      <c r="AD33" s="18">
        <v>0</v>
      </c>
      <c r="AF33" s="3">
        <f t="shared" si="1"/>
        <v>0</v>
      </c>
    </row>
    <row r="34" spans="1:32" ht="15.75">
      <c r="A34" s="16" t="s">
        <v>51</v>
      </c>
      <c r="B34" s="16" t="s">
        <v>56</v>
      </c>
      <c r="C34" s="16"/>
      <c r="D34" s="18">
        <v>475000</v>
      </c>
      <c r="E34" s="18">
        <v>266630</v>
      </c>
      <c r="F34" s="18">
        <v>113370</v>
      </c>
      <c r="G34" s="18">
        <v>95000</v>
      </c>
      <c r="U34" s="16">
        <v>13037</v>
      </c>
      <c r="V34" s="16" t="s">
        <v>34</v>
      </c>
      <c r="W34" s="16"/>
      <c r="X34" s="18">
        <v>4147365</v>
      </c>
      <c r="Y34" s="18"/>
      <c r="Z34" s="18">
        <v>4131365</v>
      </c>
      <c r="AA34" s="18"/>
      <c r="AB34" s="18">
        <v>16000</v>
      </c>
      <c r="AC34" s="18"/>
      <c r="AD34" s="18">
        <v>0</v>
      </c>
      <c r="AF34" s="3">
        <f t="shared" si="1"/>
        <v>0</v>
      </c>
    </row>
    <row r="35" spans="1:32" ht="15.75">
      <c r="A35" s="16">
        <v>17001</v>
      </c>
      <c r="B35" s="16" t="s">
        <v>35</v>
      </c>
      <c r="C35" s="16"/>
      <c r="D35" s="18">
        <v>305022</v>
      </c>
      <c r="E35" s="18">
        <v>295134</v>
      </c>
      <c r="F35" s="18">
        <v>8772</v>
      </c>
      <c r="G35" s="18">
        <v>1116</v>
      </c>
      <c r="U35" s="16">
        <v>13042</v>
      </c>
      <c r="V35" s="16" t="s">
        <v>34</v>
      </c>
      <c r="W35" s="16"/>
      <c r="X35" s="18">
        <v>104363266</v>
      </c>
      <c r="Y35" s="18"/>
      <c r="Z35" s="18">
        <v>104192153</v>
      </c>
      <c r="AA35" s="18"/>
      <c r="AB35" s="18">
        <v>171113</v>
      </c>
      <c r="AC35" s="18"/>
      <c r="AD35" s="18">
        <v>0</v>
      </c>
      <c r="AF35" s="3">
        <f t="shared" si="1"/>
        <v>0</v>
      </c>
    </row>
    <row r="36" spans="1:32" ht="15.75">
      <c r="A36" s="16">
        <v>17011</v>
      </c>
      <c r="B36" s="16" t="s">
        <v>35</v>
      </c>
      <c r="C36" s="16"/>
      <c r="D36" s="18">
        <v>580110</v>
      </c>
      <c r="E36" s="18">
        <v>551033</v>
      </c>
      <c r="F36" s="18">
        <v>5293</v>
      </c>
      <c r="G36" s="18">
        <v>23784</v>
      </c>
      <c r="U36" s="16">
        <v>13045</v>
      </c>
      <c r="V36" s="16" t="s">
        <v>47</v>
      </c>
      <c r="W36" s="16"/>
      <c r="X36" s="18">
        <v>1426947147</v>
      </c>
      <c r="Y36" s="18"/>
      <c r="Z36" s="18">
        <v>1321947147</v>
      </c>
      <c r="AA36" s="18"/>
      <c r="AB36" s="18">
        <v>105000000</v>
      </c>
      <c r="AC36" s="18"/>
      <c r="AD36" s="18">
        <v>0</v>
      </c>
      <c r="AF36" s="3">
        <f t="shared" si="1"/>
        <v>0</v>
      </c>
    </row>
    <row r="37" spans="1:32" ht="15.75">
      <c r="A37" s="16">
        <v>17021</v>
      </c>
      <c r="B37" s="16" t="s">
        <v>35</v>
      </c>
      <c r="C37" s="16"/>
      <c r="D37" s="18">
        <v>449674</v>
      </c>
      <c r="E37" s="18">
        <v>439134</v>
      </c>
      <c r="F37" s="18">
        <v>2888</v>
      </c>
      <c r="G37" s="18">
        <v>7652</v>
      </c>
      <c r="U37" s="16" t="s">
        <v>51</v>
      </c>
      <c r="V37" s="16" t="s">
        <v>56</v>
      </c>
      <c r="W37" s="16"/>
      <c r="X37" s="18">
        <v>95000000</v>
      </c>
      <c r="Y37" s="18"/>
      <c r="Z37" s="18">
        <v>92280000</v>
      </c>
      <c r="AA37" s="18"/>
      <c r="AB37" s="18">
        <v>2720000</v>
      </c>
      <c r="AC37" s="18"/>
      <c r="AD37" s="18">
        <v>0</v>
      </c>
      <c r="AF37" s="3">
        <f t="shared" si="1"/>
        <v>0</v>
      </c>
    </row>
    <row r="38" spans="1:32" ht="15.75">
      <c r="A38" s="16">
        <v>17041</v>
      </c>
      <c r="B38" s="16" t="s">
        <v>35</v>
      </c>
      <c r="C38" s="16"/>
      <c r="D38" s="18">
        <v>251081</v>
      </c>
      <c r="E38" s="18">
        <v>249333</v>
      </c>
      <c r="F38" s="18">
        <v>248</v>
      </c>
      <c r="G38" s="18">
        <v>1500</v>
      </c>
      <c r="U38" s="16">
        <v>17001</v>
      </c>
      <c r="V38" s="16" t="s">
        <v>35</v>
      </c>
      <c r="W38" s="16"/>
      <c r="X38" s="18">
        <v>302534389</v>
      </c>
      <c r="Y38" s="18"/>
      <c r="Z38" s="18">
        <v>290134149</v>
      </c>
      <c r="AA38" s="18"/>
      <c r="AB38" s="18">
        <v>5338543</v>
      </c>
      <c r="AC38" s="18"/>
      <c r="AD38" s="18">
        <v>7061697</v>
      </c>
      <c r="AF38" s="3">
        <f t="shared" si="1"/>
        <v>0</v>
      </c>
    </row>
    <row r="39" spans="1:32" ht="15.75">
      <c r="A39" s="16">
        <v>17051</v>
      </c>
      <c r="B39" s="16" t="s">
        <v>35</v>
      </c>
      <c r="C39" s="16"/>
      <c r="D39" s="18">
        <v>182191</v>
      </c>
      <c r="E39" s="18">
        <v>172500</v>
      </c>
      <c r="F39" s="18">
        <v>3429</v>
      </c>
      <c r="G39" s="18">
        <v>6262</v>
      </c>
      <c r="U39" s="16">
        <v>17011</v>
      </c>
      <c r="V39" s="16" t="s">
        <v>35</v>
      </c>
      <c r="W39" s="16"/>
      <c r="X39" s="18">
        <v>585577595</v>
      </c>
      <c r="Y39" s="18"/>
      <c r="Z39" s="18">
        <v>493545494</v>
      </c>
      <c r="AA39" s="18"/>
      <c r="AB39" s="18">
        <v>1210587</v>
      </c>
      <c r="AC39" s="18"/>
      <c r="AD39" s="18">
        <v>90821514</v>
      </c>
      <c r="AF39" s="3">
        <f t="shared" si="1"/>
        <v>0</v>
      </c>
    </row>
    <row r="40" spans="1:32" ht="15.75">
      <c r="A40" s="16">
        <v>17061</v>
      </c>
      <c r="B40" s="16" t="s">
        <v>35</v>
      </c>
      <c r="C40" s="16"/>
      <c r="D40" s="18">
        <v>170964</v>
      </c>
      <c r="E40" s="18">
        <v>168637</v>
      </c>
      <c r="F40" s="18">
        <v>241</v>
      </c>
      <c r="G40" s="18">
        <v>2086</v>
      </c>
      <c r="U40" s="16">
        <v>17021</v>
      </c>
      <c r="V40" s="16" t="s">
        <v>35</v>
      </c>
      <c r="W40" s="16"/>
      <c r="X40" s="18">
        <v>449960490</v>
      </c>
      <c r="Y40" s="18"/>
      <c r="Z40" s="18">
        <v>439134446</v>
      </c>
      <c r="AA40" s="18"/>
      <c r="AB40" s="18">
        <v>-6500000</v>
      </c>
      <c r="AC40" s="18"/>
      <c r="AD40" s="18">
        <v>17326044</v>
      </c>
      <c r="AF40" s="3">
        <f t="shared" si="1"/>
        <v>0</v>
      </c>
    </row>
    <row r="41" spans="1:32" ht="15.75">
      <c r="A41" s="16">
        <v>17071</v>
      </c>
      <c r="B41" s="16" t="s">
        <v>35</v>
      </c>
      <c r="C41" s="16"/>
      <c r="D41" s="18">
        <v>365613</v>
      </c>
      <c r="E41" s="18">
        <v>281042</v>
      </c>
      <c r="F41" s="18">
        <v>10347</v>
      </c>
      <c r="G41" s="18">
        <v>74224</v>
      </c>
      <c r="U41" s="16">
        <v>17041</v>
      </c>
      <c r="V41" s="16" t="s">
        <v>35</v>
      </c>
      <c r="W41" s="16"/>
      <c r="X41" s="18">
        <v>255236871</v>
      </c>
      <c r="Y41" s="18"/>
      <c r="Z41" s="18">
        <v>175897976</v>
      </c>
      <c r="AA41" s="18"/>
      <c r="AB41" s="18">
        <v>8812561</v>
      </c>
      <c r="AC41" s="18"/>
      <c r="AD41" s="18">
        <v>70526334</v>
      </c>
      <c r="AF41" s="3">
        <f t="shared" si="1"/>
        <v>0</v>
      </c>
    </row>
    <row r="42" spans="1:32" ht="15.75">
      <c r="A42" s="16" t="s">
        <v>52</v>
      </c>
      <c r="B42" s="16" t="s">
        <v>35</v>
      </c>
      <c r="C42" s="19"/>
      <c r="D42" s="18">
        <v>236669</v>
      </c>
      <c r="E42" s="18">
        <v>147178</v>
      </c>
      <c r="F42" s="18">
        <v>34816</v>
      </c>
      <c r="G42" s="18">
        <v>54675</v>
      </c>
      <c r="H42" s="1"/>
      <c r="U42" s="16">
        <v>17051</v>
      </c>
      <c r="V42" s="16" t="s">
        <v>35</v>
      </c>
      <c r="W42" s="19"/>
      <c r="X42" s="18">
        <v>202822361</v>
      </c>
      <c r="Y42" s="18"/>
      <c r="Z42" s="18">
        <v>172500000</v>
      </c>
      <c r="AA42" s="18"/>
      <c r="AB42" s="18">
        <v>166616</v>
      </c>
      <c r="AC42" s="18"/>
      <c r="AD42" s="18">
        <v>30155745</v>
      </c>
      <c r="AE42" s="1"/>
      <c r="AF42" s="3">
        <f>X42-Z42-AB42-AD42</f>
        <v>0</v>
      </c>
    </row>
    <row r="43" spans="1:32" ht="15.75">
      <c r="A43" s="16">
        <v>17101</v>
      </c>
      <c r="B43" s="16" t="s">
        <v>35</v>
      </c>
      <c r="C43" s="16"/>
      <c r="D43" s="18">
        <v>25066</v>
      </c>
      <c r="E43" s="18">
        <v>7220</v>
      </c>
      <c r="F43" s="18">
        <v>11319</v>
      </c>
      <c r="G43" s="18">
        <v>6527</v>
      </c>
      <c r="U43" s="16">
        <v>17061</v>
      </c>
      <c r="V43" s="16" t="s">
        <v>35</v>
      </c>
      <c r="W43" s="16"/>
      <c r="X43" s="18">
        <v>177381115</v>
      </c>
      <c r="Y43" s="18"/>
      <c r="Z43" s="18">
        <v>63580291</v>
      </c>
      <c r="AA43" s="18"/>
      <c r="AB43" s="18">
        <v>4910</v>
      </c>
      <c r="AC43" s="18"/>
      <c r="AD43" s="18">
        <v>113795914</v>
      </c>
      <c r="AF43" s="3">
        <f aca="true" t="shared" si="2" ref="AF43:AF71">X43-Z43-AB43-AD43</f>
        <v>0</v>
      </c>
    </row>
    <row r="44" spans="1:32" ht="15.75">
      <c r="A44" s="16">
        <v>17111</v>
      </c>
      <c r="B44" s="16" t="s">
        <v>35</v>
      </c>
      <c r="C44" s="16"/>
      <c r="D44" s="18">
        <v>79629</v>
      </c>
      <c r="E44" s="18">
        <v>25523</v>
      </c>
      <c r="F44" s="18">
        <v>16512</v>
      </c>
      <c r="G44" s="18">
        <v>37594</v>
      </c>
      <c r="U44" s="16">
        <v>17071</v>
      </c>
      <c r="V44" s="16" t="s">
        <v>35</v>
      </c>
      <c r="W44" s="16"/>
      <c r="X44" s="18">
        <v>424020739</v>
      </c>
      <c r="Y44" s="18"/>
      <c r="Z44" s="18">
        <v>117258777</v>
      </c>
      <c r="AA44" s="18"/>
      <c r="AB44" s="18">
        <v>34196480</v>
      </c>
      <c r="AC44" s="18"/>
      <c r="AD44" s="18">
        <v>272565482</v>
      </c>
      <c r="AF44" s="3">
        <f t="shared" si="2"/>
        <v>0</v>
      </c>
    </row>
    <row r="45" spans="1:32" ht="15.75">
      <c r="A45" s="16">
        <v>17121</v>
      </c>
      <c r="B45" s="16" t="s">
        <v>35</v>
      </c>
      <c r="C45" s="16"/>
      <c r="D45" s="18">
        <v>328147</v>
      </c>
      <c r="E45" s="18">
        <v>68491</v>
      </c>
      <c r="F45" s="18">
        <v>99228</v>
      </c>
      <c r="G45" s="18">
        <v>160428</v>
      </c>
      <c r="U45" s="16" t="s">
        <v>52</v>
      </c>
      <c r="V45" s="16" t="s">
        <v>35</v>
      </c>
      <c r="W45" s="16"/>
      <c r="X45" s="18">
        <v>244530361</v>
      </c>
      <c r="Y45" s="18"/>
      <c r="Z45" s="18">
        <v>0</v>
      </c>
      <c r="AA45" s="18"/>
      <c r="AB45" s="18">
        <v>23065800</v>
      </c>
      <c r="AC45" s="18"/>
      <c r="AD45" s="18">
        <v>221464561</v>
      </c>
      <c r="AF45" s="3">
        <f t="shared" si="2"/>
        <v>0</v>
      </c>
    </row>
    <row r="46" spans="1:32" ht="15.75">
      <c r="A46" s="16">
        <v>17131</v>
      </c>
      <c r="B46" s="16" t="s">
        <v>35</v>
      </c>
      <c r="C46" s="16"/>
      <c r="D46" s="18">
        <v>626348</v>
      </c>
      <c r="E46" s="18">
        <v>0</v>
      </c>
      <c r="F46" s="18">
        <v>209788</v>
      </c>
      <c r="G46" s="18">
        <v>416560</v>
      </c>
      <c r="U46" s="16">
        <v>17086</v>
      </c>
      <c r="V46" s="16" t="s">
        <v>35</v>
      </c>
      <c r="W46" s="16"/>
      <c r="X46" s="18">
        <v>226962623</v>
      </c>
      <c r="Y46" s="18"/>
      <c r="Z46" s="18">
        <v>226608688</v>
      </c>
      <c r="AA46" s="18"/>
      <c r="AB46" s="18">
        <v>353935</v>
      </c>
      <c r="AC46" s="18"/>
      <c r="AD46" s="18">
        <v>0</v>
      </c>
      <c r="AF46" s="3">
        <f t="shared" si="2"/>
        <v>0</v>
      </c>
    </row>
    <row r="47" spans="1:32" ht="15.75">
      <c r="A47" s="16">
        <v>17831</v>
      </c>
      <c r="B47" s="16" t="s">
        <v>35</v>
      </c>
      <c r="C47" s="16"/>
      <c r="D47" s="18">
        <v>88295</v>
      </c>
      <c r="E47" s="18">
        <v>86802</v>
      </c>
      <c r="F47" s="18">
        <v>1493</v>
      </c>
      <c r="G47" s="18">
        <v>0</v>
      </c>
      <c r="U47" s="16" t="s">
        <v>53</v>
      </c>
      <c r="V47" s="16" t="s">
        <v>35</v>
      </c>
      <c r="W47" s="16"/>
      <c r="X47" s="18">
        <v>11600000</v>
      </c>
      <c r="Y47" s="18"/>
      <c r="Z47" s="18">
        <v>0</v>
      </c>
      <c r="AA47" s="18"/>
      <c r="AB47" s="18">
        <v>11600000</v>
      </c>
      <c r="AC47" s="18"/>
      <c r="AD47" s="18">
        <v>0</v>
      </c>
      <c r="AF47" s="3">
        <f t="shared" si="2"/>
        <v>0</v>
      </c>
    </row>
    <row r="48" spans="1:32" ht="15.75">
      <c r="A48" s="16">
        <v>17851</v>
      </c>
      <c r="B48" s="16" t="s">
        <v>35</v>
      </c>
      <c r="C48" s="16"/>
      <c r="D48" s="18">
        <v>116687</v>
      </c>
      <c r="E48" s="18">
        <v>113336</v>
      </c>
      <c r="F48" s="18">
        <v>3351</v>
      </c>
      <c r="G48" s="18">
        <v>0</v>
      </c>
      <c r="U48" s="16">
        <v>17731</v>
      </c>
      <c r="V48" s="16" t="s">
        <v>35</v>
      </c>
      <c r="W48" s="16"/>
      <c r="X48" s="18">
        <v>42898779</v>
      </c>
      <c r="Y48" s="18"/>
      <c r="Z48" s="18">
        <v>41000000</v>
      </c>
      <c r="AA48" s="18"/>
      <c r="AB48" s="18">
        <v>1898779</v>
      </c>
      <c r="AC48" s="18"/>
      <c r="AD48" s="18">
        <v>0</v>
      </c>
      <c r="AF48" s="3">
        <f t="shared" si="2"/>
        <v>0</v>
      </c>
    </row>
    <row r="49" spans="1:32" ht="15.75">
      <c r="A49" s="16">
        <v>17861</v>
      </c>
      <c r="B49" s="16" t="s">
        <v>35</v>
      </c>
      <c r="C49" s="16"/>
      <c r="D49" s="18">
        <v>119860</v>
      </c>
      <c r="E49" s="18">
        <v>119463</v>
      </c>
      <c r="F49" s="18">
        <v>397</v>
      </c>
      <c r="G49" s="18">
        <v>0</v>
      </c>
      <c r="U49" s="16">
        <v>17771</v>
      </c>
      <c r="V49" s="16" t="s">
        <v>35</v>
      </c>
      <c r="W49" s="16"/>
      <c r="X49" s="18">
        <v>80529711</v>
      </c>
      <c r="Y49" s="18"/>
      <c r="Z49" s="18">
        <v>80124323</v>
      </c>
      <c r="AA49" s="18"/>
      <c r="AB49" s="18">
        <v>405388.5</v>
      </c>
      <c r="AC49" s="18"/>
      <c r="AD49" s="18">
        <v>0</v>
      </c>
      <c r="AF49" s="3">
        <f t="shared" si="2"/>
        <v>-0.5</v>
      </c>
    </row>
    <row r="50" spans="1:32" ht="15.75">
      <c r="A50" s="16">
        <v>17871</v>
      </c>
      <c r="B50" s="16" t="s">
        <v>35</v>
      </c>
      <c r="C50" s="16"/>
      <c r="D50" s="18">
        <v>521848</v>
      </c>
      <c r="E50" s="18">
        <v>509854</v>
      </c>
      <c r="F50" s="18">
        <v>11994</v>
      </c>
      <c r="G50" s="18">
        <v>0</v>
      </c>
      <c r="U50" s="16">
        <v>17801</v>
      </c>
      <c r="V50" s="16" t="s">
        <v>35</v>
      </c>
      <c r="W50" s="16"/>
      <c r="X50" s="18">
        <v>72605784</v>
      </c>
      <c r="Y50" s="18"/>
      <c r="Z50" s="18">
        <v>72070000</v>
      </c>
      <c r="AA50" s="18"/>
      <c r="AB50" s="18">
        <v>535784</v>
      </c>
      <c r="AC50" s="18"/>
      <c r="AD50" s="18">
        <v>0</v>
      </c>
      <c r="AF50" s="3">
        <f t="shared" si="2"/>
        <v>0</v>
      </c>
    </row>
    <row r="51" spans="1:30" ht="15.75">
      <c r="A51" s="16">
        <v>17891</v>
      </c>
      <c r="B51" s="16" t="s">
        <v>35</v>
      </c>
      <c r="C51" s="16"/>
      <c r="D51" s="18">
        <v>416558</v>
      </c>
      <c r="E51" s="18">
        <v>414479</v>
      </c>
      <c r="F51" s="18">
        <v>2079</v>
      </c>
      <c r="G51" s="18">
        <v>0</v>
      </c>
      <c r="U51" s="16"/>
      <c r="V51" s="16"/>
      <c r="W51" s="16"/>
      <c r="X51" s="18"/>
      <c r="Y51" s="18"/>
      <c r="Z51" s="18"/>
      <c r="AA51" s="18"/>
      <c r="AB51" s="18"/>
      <c r="AC51" s="18"/>
      <c r="AD51" s="18"/>
    </row>
    <row r="52" spans="1:30" ht="15.75">
      <c r="A52" s="16">
        <v>17901</v>
      </c>
      <c r="B52" s="16" t="s">
        <v>35</v>
      </c>
      <c r="C52" s="16"/>
      <c r="D52" s="18">
        <v>533894</v>
      </c>
      <c r="E52" s="18">
        <v>528221</v>
      </c>
      <c r="F52" s="18">
        <v>5673</v>
      </c>
      <c r="G52" s="18">
        <v>0</v>
      </c>
      <c r="U52" s="16"/>
      <c r="V52" s="16"/>
      <c r="W52" s="16"/>
      <c r="X52" s="18"/>
      <c r="Y52" s="18"/>
      <c r="Z52" s="18"/>
      <c r="AA52" s="18"/>
      <c r="AB52" s="18"/>
      <c r="AC52" s="18"/>
      <c r="AD52" s="18"/>
    </row>
    <row r="53" spans="1:30" ht="15.75">
      <c r="A53" s="16">
        <v>17911</v>
      </c>
      <c r="B53" s="16" t="s">
        <v>36</v>
      </c>
      <c r="C53" s="16"/>
      <c r="D53" s="18">
        <v>145617</v>
      </c>
      <c r="E53" s="18">
        <v>142315</v>
      </c>
      <c r="F53" s="18">
        <v>3302</v>
      </c>
      <c r="G53" s="18">
        <v>0</v>
      </c>
      <c r="U53" s="16"/>
      <c r="V53" s="16"/>
      <c r="W53" s="16"/>
      <c r="X53" s="18"/>
      <c r="Y53" s="18"/>
      <c r="Z53" s="18"/>
      <c r="AA53" s="18"/>
      <c r="AB53" s="18"/>
      <c r="AC53" s="18"/>
      <c r="AD53" s="18"/>
    </row>
    <row r="54" spans="1:30" ht="15.75">
      <c r="A54" s="16">
        <v>17921</v>
      </c>
      <c r="B54" s="16" t="s">
        <v>35</v>
      </c>
      <c r="C54" s="16"/>
      <c r="D54" s="18">
        <v>322136</v>
      </c>
      <c r="E54" s="18">
        <v>320383</v>
      </c>
      <c r="F54" s="18">
        <v>553</v>
      </c>
      <c r="G54" s="18">
        <v>1200</v>
      </c>
      <c r="U54" s="16"/>
      <c r="V54" s="16"/>
      <c r="W54" s="16"/>
      <c r="X54" s="18"/>
      <c r="Y54" s="18"/>
      <c r="Z54" s="18"/>
      <c r="AA54" s="18"/>
      <c r="AB54" s="18"/>
      <c r="AC54" s="18"/>
      <c r="AD54" s="18"/>
    </row>
    <row r="55" spans="1:30" ht="15.75">
      <c r="A55" s="16">
        <v>17931</v>
      </c>
      <c r="B55" s="16" t="s">
        <v>35</v>
      </c>
      <c r="C55" s="16"/>
      <c r="D55" s="18">
        <v>628254</v>
      </c>
      <c r="E55" s="18">
        <v>615736</v>
      </c>
      <c r="F55" s="18">
        <v>12518</v>
      </c>
      <c r="G55" s="18">
        <v>0</v>
      </c>
      <c r="U55" s="16"/>
      <c r="V55" s="16"/>
      <c r="W55" s="16"/>
      <c r="X55" s="18"/>
      <c r="Y55" s="18"/>
      <c r="Z55" s="18"/>
      <c r="AA55" s="18"/>
      <c r="AB55" s="18"/>
      <c r="AC55" s="18"/>
      <c r="AD55" s="18"/>
    </row>
    <row r="56" spans="1:30" ht="15.75">
      <c r="A56" s="16">
        <v>17951</v>
      </c>
      <c r="B56" s="16" t="s">
        <v>35</v>
      </c>
      <c r="C56" s="16"/>
      <c r="D56" s="18">
        <v>206590</v>
      </c>
      <c r="E56" s="18">
        <v>205950</v>
      </c>
      <c r="F56" s="18">
        <v>640</v>
      </c>
      <c r="G56" s="18">
        <v>0</v>
      </c>
      <c r="U56" s="16"/>
      <c r="V56" s="16"/>
      <c r="W56" s="16"/>
      <c r="X56" s="18"/>
      <c r="Y56" s="18"/>
      <c r="Z56" s="18"/>
      <c r="AA56" s="18"/>
      <c r="AB56" s="18"/>
      <c r="AC56" s="18"/>
      <c r="AD56" s="18"/>
    </row>
    <row r="57" spans="1:30" ht="15.75">
      <c r="A57" s="16">
        <v>17961</v>
      </c>
      <c r="B57" s="16" t="s">
        <v>35</v>
      </c>
      <c r="C57" s="16"/>
      <c r="D57" s="18">
        <v>262575</v>
      </c>
      <c r="E57" s="18">
        <v>259072</v>
      </c>
      <c r="F57" s="18">
        <v>2778</v>
      </c>
      <c r="G57" s="18">
        <v>725</v>
      </c>
      <c r="U57" s="16"/>
      <c r="V57" s="16"/>
      <c r="W57" s="16"/>
      <c r="X57" s="18"/>
      <c r="Y57" s="18"/>
      <c r="Z57" s="18"/>
      <c r="AA57" s="18"/>
      <c r="AB57" s="18"/>
      <c r="AC57" s="18"/>
      <c r="AD57" s="18"/>
    </row>
    <row r="58" spans="1:30" ht="15.75">
      <c r="A58" s="16">
        <v>17971</v>
      </c>
      <c r="B58" s="16" t="s">
        <v>35</v>
      </c>
      <c r="C58" s="16"/>
      <c r="D58" s="18">
        <v>195281</v>
      </c>
      <c r="E58" s="18">
        <v>191057</v>
      </c>
      <c r="F58" s="18">
        <v>4224</v>
      </c>
      <c r="G58" s="18">
        <v>0</v>
      </c>
      <c r="U58" s="16"/>
      <c r="V58" s="16"/>
      <c r="W58" s="16"/>
      <c r="X58" s="18"/>
      <c r="Y58" s="18"/>
      <c r="Z58" s="18"/>
      <c r="AA58" s="18"/>
      <c r="AB58" s="18"/>
      <c r="AC58" s="18"/>
      <c r="AD58" s="18"/>
    </row>
    <row r="59" spans="1:32" ht="15.75">
      <c r="A59" s="16">
        <v>17981</v>
      </c>
      <c r="B59" s="16" t="s">
        <v>35</v>
      </c>
      <c r="C59" s="16"/>
      <c r="D59" s="18">
        <v>208069</v>
      </c>
      <c r="E59" s="18">
        <v>206845</v>
      </c>
      <c r="F59" s="18">
        <v>1224</v>
      </c>
      <c r="G59" s="18">
        <v>0</v>
      </c>
      <c r="U59" s="16">
        <v>17831</v>
      </c>
      <c r="V59" s="16" t="s">
        <v>35</v>
      </c>
      <c r="W59" s="16"/>
      <c r="X59" s="18">
        <v>88295310</v>
      </c>
      <c r="Y59" s="18"/>
      <c r="Z59" s="18">
        <v>86802041</v>
      </c>
      <c r="AA59" s="18"/>
      <c r="AB59" s="18">
        <v>1493269</v>
      </c>
      <c r="AC59" s="18"/>
      <c r="AD59" s="18">
        <v>0</v>
      </c>
      <c r="AF59" s="3">
        <f t="shared" si="2"/>
        <v>0</v>
      </c>
    </row>
    <row r="60" spans="1:32" ht="15.75">
      <c r="A60" s="16">
        <v>17991</v>
      </c>
      <c r="B60" s="16" t="s">
        <v>35</v>
      </c>
      <c r="C60" s="16"/>
      <c r="D60" s="18">
        <v>291703</v>
      </c>
      <c r="E60" s="18">
        <v>246124</v>
      </c>
      <c r="F60" s="18">
        <v>8033</v>
      </c>
      <c r="G60" s="18">
        <v>37546</v>
      </c>
      <c r="U60" s="16">
        <v>17841</v>
      </c>
      <c r="V60" s="16" t="s">
        <v>35</v>
      </c>
      <c r="W60" s="16"/>
      <c r="X60" s="18">
        <v>117260158</v>
      </c>
      <c r="Y60" s="18"/>
      <c r="Z60" s="18">
        <v>114613828</v>
      </c>
      <c r="AA60" s="18"/>
      <c r="AB60" s="18">
        <v>2646330</v>
      </c>
      <c r="AC60" s="18"/>
      <c r="AD60" s="18">
        <v>0</v>
      </c>
      <c r="AF60" s="3">
        <f t="shared" si="2"/>
        <v>0</v>
      </c>
    </row>
    <row r="61" spans="1:32" ht="15.75">
      <c r="A61" s="16">
        <v>21004</v>
      </c>
      <c r="B61" s="16" t="s">
        <v>37</v>
      </c>
      <c r="C61" s="16"/>
      <c r="D61" s="18">
        <v>114801</v>
      </c>
      <c r="E61" s="18">
        <v>114300</v>
      </c>
      <c r="F61" s="18">
        <v>501</v>
      </c>
      <c r="G61" s="18">
        <v>0</v>
      </c>
      <c r="U61" s="16">
        <v>17851</v>
      </c>
      <c r="V61" s="16" t="s">
        <v>35</v>
      </c>
      <c r="W61" s="16"/>
      <c r="X61" s="18">
        <v>116686668</v>
      </c>
      <c r="Y61" s="18"/>
      <c r="Z61" s="18">
        <v>113336252</v>
      </c>
      <c r="AA61" s="18"/>
      <c r="AB61" s="18">
        <v>3350416</v>
      </c>
      <c r="AC61" s="18"/>
      <c r="AD61" s="18">
        <v>0</v>
      </c>
      <c r="AF61" s="3">
        <f t="shared" si="2"/>
        <v>0</v>
      </c>
    </row>
    <row r="62" spans="1:32" ht="15.75">
      <c r="A62" s="16">
        <v>21008</v>
      </c>
      <c r="B62" s="16" t="s">
        <v>43</v>
      </c>
      <c r="C62" s="16"/>
      <c r="D62" s="18">
        <v>55000</v>
      </c>
      <c r="E62" s="18">
        <v>53800</v>
      </c>
      <c r="F62" s="18">
        <v>0</v>
      </c>
      <c r="G62" s="18">
        <v>1200</v>
      </c>
      <c r="U62" s="16">
        <v>17861</v>
      </c>
      <c r="V62" s="16" t="s">
        <v>35</v>
      </c>
      <c r="W62" s="16"/>
      <c r="X62" s="18">
        <v>119859926</v>
      </c>
      <c r="Y62" s="18"/>
      <c r="Z62" s="18">
        <v>111363359</v>
      </c>
      <c r="AA62" s="18"/>
      <c r="AB62" s="18">
        <v>8496567</v>
      </c>
      <c r="AC62" s="18"/>
      <c r="AD62" s="18">
        <v>0</v>
      </c>
      <c r="AF62" s="3">
        <f t="shared" si="2"/>
        <v>0</v>
      </c>
    </row>
    <row r="63" spans="1:32" ht="15.75">
      <c r="A63" s="16">
        <v>21014</v>
      </c>
      <c r="B63" s="16" t="s">
        <v>41</v>
      </c>
      <c r="C63" s="16"/>
      <c r="D63" s="18">
        <v>1227626</v>
      </c>
      <c r="E63" s="18">
        <v>893452</v>
      </c>
      <c r="F63" s="18">
        <v>240174</v>
      </c>
      <c r="G63" s="18">
        <v>94000</v>
      </c>
      <c r="U63" s="16">
        <v>17871</v>
      </c>
      <c r="V63" s="16" t="s">
        <v>35</v>
      </c>
      <c r="W63" s="16"/>
      <c r="X63" s="18">
        <v>521848335</v>
      </c>
      <c r="Y63" s="18"/>
      <c r="Z63" s="18">
        <v>509853706</v>
      </c>
      <c r="AA63" s="18"/>
      <c r="AB63" s="18">
        <v>11994629</v>
      </c>
      <c r="AC63" s="18"/>
      <c r="AD63" s="18">
        <v>0</v>
      </c>
      <c r="AF63" s="3">
        <f t="shared" si="2"/>
        <v>0</v>
      </c>
    </row>
    <row r="64" spans="1:30" ht="15.75">
      <c r="A64" s="16">
        <v>21015</v>
      </c>
      <c r="B64" s="16" t="s">
        <v>21</v>
      </c>
      <c r="C64" s="16"/>
      <c r="D64" s="18">
        <v>2425180</v>
      </c>
      <c r="E64" s="18">
        <v>1716590</v>
      </c>
      <c r="F64" s="18">
        <v>525810</v>
      </c>
      <c r="G64" s="18">
        <v>182780</v>
      </c>
      <c r="U64" s="16"/>
      <c r="V64" s="16"/>
      <c r="W64" s="16"/>
      <c r="X64" s="18"/>
      <c r="Y64" s="18"/>
      <c r="Z64" s="18"/>
      <c r="AA64" s="18"/>
      <c r="AB64" s="18"/>
      <c r="AC64" s="18"/>
      <c r="AD64" s="18"/>
    </row>
    <row r="65" spans="1:30" ht="15.75">
      <c r="A65" s="16">
        <v>35013</v>
      </c>
      <c r="B65" s="16" t="s">
        <v>22</v>
      </c>
      <c r="C65" s="16"/>
      <c r="D65" s="18">
        <v>26000</v>
      </c>
      <c r="E65" s="18">
        <v>5550</v>
      </c>
      <c r="F65" s="18">
        <v>19450</v>
      </c>
      <c r="G65" s="18">
        <v>1000</v>
      </c>
      <c r="U65" s="16"/>
      <c r="V65" s="16"/>
      <c r="W65" s="16"/>
      <c r="X65" s="18"/>
      <c r="Y65" s="18"/>
      <c r="Z65" s="18"/>
      <c r="AA65" s="18"/>
      <c r="AB65" s="18"/>
      <c r="AC65" s="18"/>
      <c r="AD65" s="18"/>
    </row>
    <row r="66" spans="1:30" ht="15.75">
      <c r="A66" s="19"/>
      <c r="B66" s="16" t="s">
        <v>73</v>
      </c>
      <c r="C66" s="19"/>
      <c r="D66" s="18">
        <v>85000</v>
      </c>
      <c r="E66" s="18">
        <v>83540</v>
      </c>
      <c r="F66" s="18">
        <v>1460</v>
      </c>
      <c r="G66" s="18">
        <v>0</v>
      </c>
      <c r="U66" s="16"/>
      <c r="V66" s="16"/>
      <c r="W66" s="16"/>
      <c r="X66" s="18"/>
      <c r="Y66" s="18"/>
      <c r="Z66" s="18"/>
      <c r="AA66" s="18"/>
      <c r="AB66" s="18"/>
      <c r="AC66" s="18"/>
      <c r="AD66" s="18"/>
    </row>
    <row r="67" spans="1:30" ht="15.75">
      <c r="A67" s="16"/>
      <c r="B67" s="16" t="s">
        <v>57</v>
      </c>
      <c r="C67" s="16"/>
      <c r="D67" s="18">
        <v>52750</v>
      </c>
      <c r="E67" s="18">
        <v>49155</v>
      </c>
      <c r="F67" s="18">
        <v>3595</v>
      </c>
      <c r="G67" s="18">
        <v>0</v>
      </c>
      <c r="U67" s="16"/>
      <c r="V67" s="16"/>
      <c r="W67" s="16"/>
      <c r="X67" s="18"/>
      <c r="Y67" s="18"/>
      <c r="Z67" s="18"/>
      <c r="AA67" s="18"/>
      <c r="AB67" s="18"/>
      <c r="AC67" s="18"/>
      <c r="AD67" s="18"/>
    </row>
    <row r="68" spans="1:32" ht="18">
      <c r="A68" s="16"/>
      <c r="B68" s="16" t="s">
        <v>59</v>
      </c>
      <c r="C68" s="19"/>
      <c r="D68" s="23">
        <v>750000</v>
      </c>
      <c r="E68" s="23">
        <v>224100</v>
      </c>
      <c r="F68" s="23">
        <v>525900</v>
      </c>
      <c r="G68" s="23">
        <v>0</v>
      </c>
      <c r="H68" s="1"/>
      <c r="U68" s="16">
        <v>17921</v>
      </c>
      <c r="V68" s="16" t="s">
        <v>35</v>
      </c>
      <c r="W68" s="19"/>
      <c r="X68" s="18">
        <v>322135563</v>
      </c>
      <c r="Y68" s="18"/>
      <c r="Z68" s="18">
        <v>320382563</v>
      </c>
      <c r="AA68" s="18"/>
      <c r="AB68" s="18">
        <v>553000</v>
      </c>
      <c r="AC68" s="18"/>
      <c r="AD68" s="18">
        <v>1200000</v>
      </c>
      <c r="AF68" s="3">
        <f t="shared" si="2"/>
        <v>0</v>
      </c>
    </row>
    <row r="69" spans="1:32" s="8" customFormat="1" ht="20.25">
      <c r="A69" s="2"/>
      <c r="B69" s="14" t="s">
        <v>23</v>
      </c>
      <c r="C69" s="14"/>
      <c r="D69" s="27">
        <v>46628294</v>
      </c>
      <c r="E69" s="27">
        <v>37672216</v>
      </c>
      <c r="F69" s="27">
        <v>5888047</v>
      </c>
      <c r="G69" s="27">
        <v>3068031</v>
      </c>
      <c r="H69" s="3"/>
      <c r="U69" s="16">
        <v>17931</v>
      </c>
      <c r="V69" s="16" t="s">
        <v>35</v>
      </c>
      <c r="W69" s="16"/>
      <c r="X69" s="18">
        <v>628254036</v>
      </c>
      <c r="Y69" s="18"/>
      <c r="Z69" s="18">
        <v>615735971</v>
      </c>
      <c r="AA69" s="18"/>
      <c r="AB69" s="18">
        <v>12518065</v>
      </c>
      <c r="AC69" s="18"/>
      <c r="AD69" s="18">
        <v>0</v>
      </c>
      <c r="AF69" s="3">
        <f t="shared" si="2"/>
        <v>0</v>
      </c>
    </row>
    <row r="70" spans="1:32" s="8" customFormat="1" ht="7.5" customHeight="1">
      <c r="A70" s="2"/>
      <c r="B70" s="16"/>
      <c r="C70" s="19"/>
      <c r="D70" s="56">
        <v>0</v>
      </c>
      <c r="E70" s="56">
        <v>0</v>
      </c>
      <c r="F70" s="56">
        <v>0</v>
      </c>
      <c r="G70" s="56">
        <v>0</v>
      </c>
      <c r="U70" s="19">
        <v>17951</v>
      </c>
      <c r="V70" s="16" t="s">
        <v>35</v>
      </c>
      <c r="W70" s="19"/>
      <c r="X70" s="18">
        <v>207907527</v>
      </c>
      <c r="Y70" s="18"/>
      <c r="Z70" s="18">
        <v>205950003</v>
      </c>
      <c r="AA70" s="18"/>
      <c r="AB70" s="18">
        <v>639808</v>
      </c>
      <c r="AC70" s="18"/>
      <c r="AD70" s="18">
        <v>1317716</v>
      </c>
      <c r="AF70" s="3">
        <f t="shared" si="2"/>
        <v>0</v>
      </c>
    </row>
    <row r="71" spans="1:32" s="8" customFormat="1" ht="12" customHeight="1">
      <c r="A71" s="2"/>
      <c r="B71" s="16"/>
      <c r="C71" s="19"/>
      <c r="D71" s="18"/>
      <c r="E71" s="18"/>
      <c r="F71" s="18"/>
      <c r="G71" s="18"/>
      <c r="U71" s="19">
        <v>17961</v>
      </c>
      <c r="V71" s="16" t="s">
        <v>35</v>
      </c>
      <c r="W71" s="19"/>
      <c r="X71" s="18">
        <v>265384447</v>
      </c>
      <c r="Y71" s="18"/>
      <c r="Z71" s="18">
        <v>255671813</v>
      </c>
      <c r="AA71" s="18"/>
      <c r="AB71" s="18">
        <v>5629945</v>
      </c>
      <c r="AC71" s="18"/>
      <c r="AD71" s="18">
        <v>4082689</v>
      </c>
      <c r="AF71" s="3">
        <f t="shared" si="2"/>
        <v>0</v>
      </c>
    </row>
    <row r="72" spans="1:32" s="8" customFormat="1" ht="15.75">
      <c r="A72" s="2"/>
      <c r="B72" s="16"/>
      <c r="C72" s="19"/>
      <c r="D72" s="18"/>
      <c r="E72" s="18"/>
      <c r="F72" s="18"/>
      <c r="G72" s="18"/>
      <c r="U72" s="19">
        <v>17971</v>
      </c>
      <c r="V72" s="16" t="s">
        <v>35</v>
      </c>
      <c r="W72" s="19"/>
      <c r="X72" s="18">
        <v>195285581</v>
      </c>
      <c r="Y72" s="18"/>
      <c r="Z72" s="18">
        <v>186057040</v>
      </c>
      <c r="AA72" s="18"/>
      <c r="AB72" s="18">
        <v>9223671</v>
      </c>
      <c r="AC72" s="18"/>
      <c r="AD72" s="18">
        <v>4870</v>
      </c>
      <c r="AF72" s="3">
        <f>X72-Z72-AB72-AD72</f>
        <v>0</v>
      </c>
    </row>
    <row r="73" spans="1:32" s="8" customFormat="1" ht="15.75">
      <c r="A73" s="2"/>
      <c r="B73" s="16"/>
      <c r="C73" s="19"/>
      <c r="D73" s="18"/>
      <c r="E73" s="18"/>
      <c r="F73" s="18"/>
      <c r="G73" s="18"/>
      <c r="U73" s="19">
        <v>17981</v>
      </c>
      <c r="V73" s="16" t="s">
        <v>35</v>
      </c>
      <c r="W73" s="19"/>
      <c r="X73" s="18">
        <v>208069445</v>
      </c>
      <c r="Y73" s="18"/>
      <c r="Z73" s="18">
        <v>206844656</v>
      </c>
      <c r="AA73" s="18"/>
      <c r="AB73" s="18">
        <v>1224789</v>
      </c>
      <c r="AC73" s="18"/>
      <c r="AD73" s="18">
        <v>0</v>
      </c>
      <c r="AF73" s="3">
        <f>X73-Z73-AB73-AD73</f>
        <v>0</v>
      </c>
    </row>
    <row r="74" spans="1:32" ht="15.75">
      <c r="A74" s="2"/>
      <c r="B74" s="16"/>
      <c r="C74" s="19"/>
      <c r="D74" s="18"/>
      <c r="E74" s="18"/>
      <c r="F74" s="18"/>
      <c r="G74" s="18"/>
      <c r="U74" s="19">
        <v>17991</v>
      </c>
      <c r="V74" s="16" t="s">
        <v>35</v>
      </c>
      <c r="W74" s="19"/>
      <c r="X74" s="18">
        <v>305471379</v>
      </c>
      <c r="Y74" s="18"/>
      <c r="Z74" s="18">
        <v>251123848</v>
      </c>
      <c r="AA74" s="18"/>
      <c r="AB74" s="18">
        <v>4299699</v>
      </c>
      <c r="AC74" s="18"/>
      <c r="AD74" s="18">
        <v>50047832</v>
      </c>
      <c r="AF74" s="3">
        <f>X74-Z74-AB74-AD74</f>
        <v>0</v>
      </c>
    </row>
    <row r="75" spans="1:32" ht="15.75">
      <c r="A75" s="2"/>
      <c r="B75" s="16"/>
      <c r="C75" s="19"/>
      <c r="D75" s="18"/>
      <c r="E75" s="18"/>
      <c r="F75" s="18"/>
      <c r="G75" s="18"/>
      <c r="H75" s="1"/>
      <c r="U75" s="16">
        <v>21004</v>
      </c>
      <c r="V75" s="16" t="s">
        <v>37</v>
      </c>
      <c r="W75" s="19"/>
      <c r="X75" s="18">
        <f>114800500-500</f>
        <v>114800000</v>
      </c>
      <c r="Y75" s="18"/>
      <c r="Z75" s="18">
        <v>114300319</v>
      </c>
      <c r="AA75" s="18"/>
      <c r="AB75" s="18">
        <v>500181</v>
      </c>
      <c r="AC75" s="18"/>
      <c r="AD75" s="18">
        <v>0</v>
      </c>
      <c r="AE75" s="1"/>
      <c r="AF75" s="3">
        <f>X75-Z75-AB75-AD75</f>
        <v>-500</v>
      </c>
    </row>
    <row r="76" spans="1:31" ht="15.75">
      <c r="A76" s="2"/>
      <c r="B76" s="16"/>
      <c r="C76" s="19"/>
      <c r="D76" s="18"/>
      <c r="E76" s="18"/>
      <c r="F76" s="18"/>
      <c r="G76" s="18"/>
      <c r="H76" s="1"/>
      <c r="U76" s="16">
        <v>21008</v>
      </c>
      <c r="V76" s="16" t="s">
        <v>43</v>
      </c>
      <c r="W76" s="19"/>
      <c r="X76" s="18">
        <v>55000000</v>
      </c>
      <c r="Y76" s="18"/>
      <c r="Z76" s="18">
        <v>53800000</v>
      </c>
      <c r="AA76" s="18"/>
      <c r="AB76" s="18">
        <v>0</v>
      </c>
      <c r="AC76" s="18"/>
      <c r="AD76" s="18">
        <v>1200000</v>
      </c>
      <c r="AE76" s="1"/>
    </row>
    <row r="77" spans="1:31" ht="15.75">
      <c r="A77" s="2"/>
      <c r="B77" s="16"/>
      <c r="C77" s="19"/>
      <c r="D77" s="18"/>
      <c r="E77" s="18"/>
      <c r="F77" s="18"/>
      <c r="G77" s="18"/>
      <c r="H77" s="1"/>
      <c r="U77" s="16">
        <v>21014</v>
      </c>
      <c r="V77" s="16" t="s">
        <v>41</v>
      </c>
      <c r="W77" s="19"/>
      <c r="X77" s="18">
        <v>889036534</v>
      </c>
      <c r="Y77" s="18"/>
      <c r="Z77" s="18">
        <v>660253884</v>
      </c>
      <c r="AA77" s="18"/>
      <c r="AB77" s="18">
        <v>228778626</v>
      </c>
      <c r="AC77" s="18"/>
      <c r="AD77" s="18">
        <v>4024</v>
      </c>
      <c r="AE77" s="1"/>
    </row>
    <row r="78" spans="1:31" ht="15.75">
      <c r="A78" s="2"/>
      <c r="B78" s="16"/>
      <c r="C78" s="19"/>
      <c r="D78" s="18"/>
      <c r="E78" s="18"/>
      <c r="F78" s="18"/>
      <c r="G78" s="18"/>
      <c r="H78" s="1"/>
      <c r="U78" s="16">
        <v>21015</v>
      </c>
      <c r="V78" s="16" t="s">
        <v>21</v>
      </c>
      <c r="W78" s="19"/>
      <c r="X78" s="18">
        <v>1665731375</v>
      </c>
      <c r="Y78" s="18"/>
      <c r="Z78" s="18">
        <v>1349430253</v>
      </c>
      <c r="AA78" s="18"/>
      <c r="AB78" s="18">
        <v>316301122</v>
      </c>
      <c r="AC78" s="18"/>
      <c r="AD78" s="18">
        <v>0</v>
      </c>
      <c r="AE78" s="1"/>
    </row>
    <row r="79" spans="1:31" ht="15.75">
      <c r="A79" s="2"/>
      <c r="B79" s="16"/>
      <c r="C79" s="19"/>
      <c r="D79" s="18"/>
      <c r="E79" s="18"/>
      <c r="F79" s="18"/>
      <c r="G79" s="18"/>
      <c r="H79" s="1"/>
      <c r="U79" s="16">
        <v>35013</v>
      </c>
      <c r="V79" s="16" t="s">
        <v>22</v>
      </c>
      <c r="W79" s="19"/>
      <c r="X79" s="18">
        <v>26000000</v>
      </c>
      <c r="Y79" s="18"/>
      <c r="Z79" s="18">
        <v>5550000</v>
      </c>
      <c r="AA79" s="18"/>
      <c r="AB79" s="18">
        <v>19450000</v>
      </c>
      <c r="AC79" s="18"/>
      <c r="AD79" s="18">
        <v>1000000</v>
      </c>
      <c r="AE79" s="1"/>
    </row>
    <row r="80" spans="1:31" ht="15.75">
      <c r="A80" s="2"/>
      <c r="B80" s="16"/>
      <c r="C80" s="19"/>
      <c r="D80" s="18"/>
      <c r="E80" s="18"/>
      <c r="F80" s="18"/>
      <c r="G80" s="18"/>
      <c r="H80" s="1"/>
      <c r="U80" s="16"/>
      <c r="V80" s="16"/>
      <c r="W80" s="19"/>
      <c r="X80" s="18"/>
      <c r="Y80" s="18"/>
      <c r="Z80" s="18"/>
      <c r="AA80" s="18"/>
      <c r="AB80" s="18"/>
      <c r="AC80" s="18"/>
      <c r="AD80" s="18"/>
      <c r="AE80" s="1"/>
    </row>
    <row r="81" spans="1:31" ht="18">
      <c r="A81" s="2"/>
      <c r="B81" s="16"/>
      <c r="C81" s="19"/>
      <c r="D81" s="23"/>
      <c r="E81" s="23"/>
      <c r="F81" s="23"/>
      <c r="G81" s="23"/>
      <c r="H81" s="1"/>
      <c r="U81" s="16">
        <v>88004</v>
      </c>
      <c r="V81" s="16" t="s">
        <v>57</v>
      </c>
      <c r="W81" s="19"/>
      <c r="X81" s="18">
        <v>9950000</v>
      </c>
      <c r="Y81" s="18"/>
      <c r="Z81" s="18">
        <v>9825000</v>
      </c>
      <c r="AA81" s="18"/>
      <c r="AB81" s="18">
        <v>125000</v>
      </c>
      <c r="AC81" s="18"/>
      <c r="AD81" s="18">
        <v>0</v>
      </c>
      <c r="AE81" s="1"/>
    </row>
    <row r="82" spans="1:32" ht="20.25">
      <c r="A82" s="2"/>
      <c r="B82" s="14"/>
      <c r="C82" s="14"/>
      <c r="D82" s="31"/>
      <c r="E82" s="31"/>
      <c r="F82" s="31"/>
      <c r="G82" s="31"/>
      <c r="U82" s="2"/>
      <c r="V82" s="14" t="s">
        <v>23</v>
      </c>
      <c r="W82" s="14"/>
      <c r="X82" s="31">
        <f>SUM(X9:X81)</f>
        <v>32084574911</v>
      </c>
      <c r="Y82" s="27"/>
      <c r="Z82" s="31">
        <f>SUM(Z9:Z81)</f>
        <v>26223621738</v>
      </c>
      <c r="AA82" s="27"/>
      <c r="AB82" s="31">
        <f>SUM(AB9:AB81)</f>
        <v>2733278249</v>
      </c>
      <c r="AC82" s="27"/>
      <c r="AD82" s="31">
        <f>SUM(AD9:AD81)</f>
        <v>3127675425</v>
      </c>
      <c r="AF82" s="3">
        <f>X82-Z82-AB82-AD82</f>
        <v>-501</v>
      </c>
    </row>
    <row r="83" spans="1:8" ht="15.75">
      <c r="A83" s="2"/>
      <c r="D83" s="32"/>
      <c r="E83" s="32"/>
      <c r="F83" s="32"/>
      <c r="G83" s="32"/>
      <c r="H83" s="8"/>
    </row>
    <row r="84" spans="1:7" ht="15.75">
      <c r="A84" s="2"/>
      <c r="B84" s="5"/>
      <c r="D84" s="32"/>
      <c r="E84" s="32"/>
      <c r="F84" s="32"/>
      <c r="G84" s="32"/>
    </row>
    <row r="85" spans="1:7" ht="15.75">
      <c r="A85" s="2"/>
      <c r="D85" s="32"/>
      <c r="E85" s="32"/>
      <c r="F85" s="8"/>
      <c r="G85" s="32"/>
    </row>
    <row r="86" spans="1:7" ht="15.75">
      <c r="A86" s="2"/>
      <c r="D86" s="8"/>
      <c r="E86" s="32"/>
      <c r="F86" s="8"/>
      <c r="G86" s="32"/>
    </row>
    <row r="87" spans="1:7" ht="15.75">
      <c r="A87" s="2"/>
      <c r="B87" s="3" t="s">
        <v>38</v>
      </c>
      <c r="D87" s="8"/>
      <c r="E87" s="32"/>
      <c r="F87" s="8"/>
      <c r="G87" s="32"/>
    </row>
    <row r="88" spans="1:7" ht="15.75">
      <c r="A88" s="33" t="s">
        <v>45</v>
      </c>
      <c r="D88" s="8"/>
      <c r="E88" s="32"/>
      <c r="F88" s="8"/>
      <c r="G88" s="32"/>
    </row>
    <row r="89" spans="1:7" ht="15.75">
      <c r="A89" s="5" t="s">
        <v>68</v>
      </c>
      <c r="B89" s="34" t="s">
        <v>44</v>
      </c>
      <c r="D89" s="8"/>
      <c r="E89" s="24"/>
      <c r="G89" s="24"/>
    </row>
    <row r="90" spans="1:7" ht="15.75">
      <c r="A90" s="5">
        <v>12040</v>
      </c>
      <c r="B90" s="35" t="s">
        <v>44</v>
      </c>
      <c r="D90" s="40">
        <v>323127</v>
      </c>
      <c r="E90" s="37">
        <v>323127</v>
      </c>
      <c r="F90" s="37"/>
      <c r="G90" s="37"/>
    </row>
    <row r="91" spans="1:8" ht="15.75">
      <c r="A91" s="5">
        <v>12040</v>
      </c>
      <c r="B91" s="35" t="s">
        <v>44</v>
      </c>
      <c r="D91" s="40">
        <v>3000</v>
      </c>
      <c r="E91" s="37">
        <v>3000</v>
      </c>
      <c r="F91" s="37"/>
      <c r="G91" s="37"/>
      <c r="H91" s="36"/>
    </row>
    <row r="92" spans="1:8" ht="15.75">
      <c r="A92" s="5">
        <v>13009</v>
      </c>
      <c r="B92" s="35" t="s">
        <v>44</v>
      </c>
      <c r="D92" s="40">
        <v>1810840</v>
      </c>
      <c r="E92" s="45">
        <v>1810840</v>
      </c>
      <c r="F92" s="37"/>
      <c r="G92" s="37"/>
      <c r="H92" s="36"/>
    </row>
    <row r="93" spans="1:8" ht="15.75">
      <c r="A93" s="5">
        <v>17091</v>
      </c>
      <c r="B93" s="35" t="s">
        <v>44</v>
      </c>
      <c r="D93" s="40">
        <v>11600</v>
      </c>
      <c r="E93" s="45">
        <v>11600</v>
      </c>
      <c r="F93" s="37"/>
      <c r="G93" s="37"/>
      <c r="H93" s="36"/>
    </row>
    <row r="94" spans="1:8" ht="15.75">
      <c r="A94" s="5">
        <v>31006</v>
      </c>
      <c r="B94" s="35" t="s">
        <v>44</v>
      </c>
      <c r="D94" s="40">
        <v>2276578</v>
      </c>
      <c r="E94" s="40">
        <v>2276578</v>
      </c>
      <c r="F94" s="37"/>
      <c r="G94" s="37"/>
      <c r="H94" s="36"/>
    </row>
    <row r="95" spans="1:8" ht="15.75">
      <c r="A95" s="5">
        <v>21012</v>
      </c>
      <c r="B95" s="35" t="s">
        <v>44</v>
      </c>
      <c r="D95" s="40">
        <v>194000</v>
      </c>
      <c r="E95" s="45">
        <v>194000</v>
      </c>
      <c r="F95" s="37"/>
      <c r="G95" s="37"/>
      <c r="H95" s="36"/>
    </row>
    <row r="96" spans="1:8" ht="15.75">
      <c r="A96" s="5">
        <v>13045</v>
      </c>
      <c r="B96" s="35" t="s">
        <v>44</v>
      </c>
      <c r="D96" s="40">
        <v>1419062</v>
      </c>
      <c r="E96" s="45">
        <v>1419062</v>
      </c>
      <c r="F96" s="37"/>
      <c r="G96" s="37"/>
      <c r="H96" s="36"/>
    </row>
    <row r="97" spans="1:8" ht="15.75">
      <c r="A97" s="5">
        <v>88500</v>
      </c>
      <c r="B97" s="35" t="s">
        <v>44</v>
      </c>
      <c r="D97" s="40">
        <v>9275</v>
      </c>
      <c r="E97" s="37">
        <v>9275</v>
      </c>
      <c r="F97" s="37"/>
      <c r="G97" s="37"/>
      <c r="H97" s="36"/>
    </row>
    <row r="98" spans="1:8" ht="15.75">
      <c r="A98" s="46">
        <v>9945</v>
      </c>
      <c r="B98" s="36" t="s">
        <v>46</v>
      </c>
      <c r="D98" s="40">
        <v>0</v>
      </c>
      <c r="E98" s="47">
        <v>74215</v>
      </c>
      <c r="F98" s="37"/>
      <c r="G98" s="37"/>
      <c r="H98" s="36"/>
    </row>
    <row r="99" spans="1:8" ht="15.75">
      <c r="A99" s="46">
        <v>9948</v>
      </c>
      <c r="B99" s="36" t="s">
        <v>46</v>
      </c>
      <c r="D99" s="40">
        <v>0</v>
      </c>
      <c r="E99" s="47">
        <v>50000</v>
      </c>
      <c r="F99" s="37"/>
      <c r="G99" s="37"/>
      <c r="H99" s="36"/>
    </row>
    <row r="100" spans="1:8" ht="15.75">
      <c r="A100" s="46">
        <v>9949</v>
      </c>
      <c r="B100" s="36" t="s">
        <v>46</v>
      </c>
      <c r="D100" s="40">
        <v>0</v>
      </c>
      <c r="E100" s="47">
        <v>181085</v>
      </c>
      <c r="F100" s="37"/>
      <c r="G100" s="37"/>
      <c r="H100" s="36"/>
    </row>
    <row r="101" spans="1:8" ht="15.75">
      <c r="A101" s="46">
        <v>9950</v>
      </c>
      <c r="B101" s="36" t="s">
        <v>46</v>
      </c>
      <c r="D101" s="40">
        <v>0</v>
      </c>
      <c r="E101" s="47">
        <v>173300</v>
      </c>
      <c r="F101" s="37"/>
      <c r="G101" s="37"/>
      <c r="H101" s="36"/>
    </row>
    <row r="102" spans="1:8" ht="15.75">
      <c r="A102" s="46">
        <v>9951</v>
      </c>
      <c r="B102" s="36" t="s">
        <v>46</v>
      </c>
      <c r="D102" s="40">
        <v>0</v>
      </c>
      <c r="E102" s="47">
        <v>308400</v>
      </c>
      <c r="F102" s="37"/>
      <c r="G102" s="37"/>
      <c r="H102" s="36"/>
    </row>
    <row r="103" spans="1:8" ht="15.75">
      <c r="A103" s="46">
        <v>9952</v>
      </c>
      <c r="B103" s="36" t="s">
        <v>46</v>
      </c>
      <c r="D103" s="40">
        <v>0</v>
      </c>
      <c r="E103" s="47">
        <v>335550</v>
      </c>
      <c r="F103" s="37"/>
      <c r="G103" s="37"/>
      <c r="H103" s="36"/>
    </row>
    <row r="104" spans="1:8" ht="15.75">
      <c r="A104" s="46">
        <v>9956</v>
      </c>
      <c r="B104" s="36" t="s">
        <v>46</v>
      </c>
      <c r="D104" s="40">
        <v>0</v>
      </c>
      <c r="E104" s="47">
        <v>1030375</v>
      </c>
      <c r="F104" s="37"/>
      <c r="G104" s="37"/>
      <c r="H104" s="36"/>
    </row>
    <row r="105" spans="1:8" ht="15.75">
      <c r="A105" s="46">
        <v>9959</v>
      </c>
      <c r="B105" s="36" t="s">
        <v>46</v>
      </c>
      <c r="D105" s="40">
        <v>0</v>
      </c>
      <c r="E105" s="47">
        <v>165995</v>
      </c>
      <c r="F105" s="37"/>
      <c r="G105" s="37"/>
      <c r="H105" s="36"/>
    </row>
    <row r="106" spans="1:8" ht="15.75">
      <c r="A106" s="46">
        <v>9960</v>
      </c>
      <c r="B106" s="36" t="s">
        <v>46</v>
      </c>
      <c r="D106" s="40">
        <v>0</v>
      </c>
      <c r="E106" s="47">
        <v>215580</v>
      </c>
      <c r="F106" s="37"/>
      <c r="G106" s="37"/>
      <c r="H106" s="36"/>
    </row>
    <row r="107" spans="1:8" ht="15.75">
      <c r="A107" s="46">
        <v>9964</v>
      </c>
      <c r="B107" s="36" t="s">
        <v>46</v>
      </c>
      <c r="D107" s="40">
        <v>0</v>
      </c>
      <c r="E107" s="47">
        <v>256375</v>
      </c>
      <c r="F107" s="37"/>
      <c r="G107" s="37"/>
      <c r="H107" s="36"/>
    </row>
    <row r="108" spans="1:8" ht="15.75">
      <c r="A108" s="46">
        <v>9965</v>
      </c>
      <c r="B108" s="36" t="s">
        <v>46</v>
      </c>
      <c r="D108" s="40">
        <v>0</v>
      </c>
      <c r="E108" s="47">
        <v>155500</v>
      </c>
      <c r="F108" s="37"/>
      <c r="G108" s="37"/>
      <c r="H108" s="36"/>
    </row>
    <row r="109" spans="1:8" ht="15.75">
      <c r="A109" s="46">
        <v>9966</v>
      </c>
      <c r="B109" s="36" t="s">
        <v>46</v>
      </c>
      <c r="D109" s="40">
        <v>0</v>
      </c>
      <c r="E109" s="47">
        <v>432835</v>
      </c>
      <c r="F109" s="37"/>
      <c r="G109" s="37"/>
      <c r="H109" s="36"/>
    </row>
    <row r="110" spans="1:8" ht="15.75">
      <c r="A110" s="46">
        <v>9970</v>
      </c>
      <c r="B110" s="36" t="s">
        <v>46</v>
      </c>
      <c r="D110" s="40">
        <v>0</v>
      </c>
      <c r="E110" s="47">
        <v>504575</v>
      </c>
      <c r="F110" s="37"/>
      <c r="G110" s="37"/>
      <c r="H110" s="36"/>
    </row>
    <row r="111" spans="1:8" ht="15.75">
      <c r="A111" s="46">
        <v>9972</v>
      </c>
      <c r="B111" s="36" t="s">
        <v>46</v>
      </c>
      <c r="D111" s="40">
        <v>0</v>
      </c>
      <c r="E111" s="47">
        <v>34375</v>
      </c>
      <c r="F111" s="37"/>
      <c r="G111" s="37"/>
      <c r="H111" s="36"/>
    </row>
    <row r="112" spans="1:8" ht="15.75">
      <c r="A112" s="46">
        <v>9986</v>
      </c>
      <c r="B112" s="36" t="s">
        <v>46</v>
      </c>
      <c r="D112" s="40">
        <v>0</v>
      </c>
      <c r="E112" s="47">
        <v>259125</v>
      </c>
      <c r="F112" s="37"/>
      <c r="G112" s="37"/>
      <c r="H112" s="36"/>
    </row>
    <row r="113" spans="1:8" ht="15.75">
      <c r="A113" s="46">
        <v>9989</v>
      </c>
      <c r="B113" s="36" t="s">
        <v>46</v>
      </c>
      <c r="D113" s="40">
        <v>0</v>
      </c>
      <c r="E113" s="47">
        <v>157745</v>
      </c>
      <c r="F113" s="37"/>
      <c r="G113" s="37"/>
      <c r="H113" s="36"/>
    </row>
    <row r="114" spans="1:8" ht="15.75">
      <c r="A114" s="46">
        <v>14005</v>
      </c>
      <c r="B114" s="36" t="s">
        <v>46</v>
      </c>
      <c r="D114" s="40">
        <v>0</v>
      </c>
      <c r="E114" s="47">
        <v>338610</v>
      </c>
      <c r="F114" s="37"/>
      <c r="G114" s="37"/>
      <c r="H114" s="36"/>
    </row>
    <row r="115" spans="1:8" ht="15.75">
      <c r="A115" s="46">
        <v>14005</v>
      </c>
      <c r="B115" s="36" t="s">
        <v>46</v>
      </c>
      <c r="D115" s="40">
        <v>0</v>
      </c>
      <c r="E115" s="47">
        <v>415035</v>
      </c>
      <c r="F115" s="37"/>
      <c r="G115" s="37"/>
      <c r="H115" s="36"/>
    </row>
    <row r="116" spans="1:8" ht="15.75">
      <c r="A116" s="46">
        <v>14005</v>
      </c>
      <c r="B116" s="36" t="s">
        <v>46</v>
      </c>
      <c r="D116" s="40">
        <v>0</v>
      </c>
      <c r="E116" s="47">
        <v>97690</v>
      </c>
      <c r="F116" s="37"/>
      <c r="G116" s="37"/>
      <c r="H116" s="36"/>
    </row>
    <row r="117" spans="1:8" ht="15.75">
      <c r="A117" s="46">
        <v>14005</v>
      </c>
      <c r="B117" s="36" t="s">
        <v>46</v>
      </c>
      <c r="D117" s="40">
        <v>0</v>
      </c>
      <c r="E117" s="47">
        <v>89725</v>
      </c>
      <c r="F117" s="37"/>
      <c r="G117" s="37"/>
      <c r="H117" s="36"/>
    </row>
    <row r="118" spans="1:8" ht="15.75">
      <c r="A118" s="46">
        <v>14005</v>
      </c>
      <c r="B118" s="36" t="s">
        <v>46</v>
      </c>
      <c r="D118" s="40">
        <v>0</v>
      </c>
      <c r="E118" s="47">
        <v>533335</v>
      </c>
      <c r="F118" s="37"/>
      <c r="G118" s="37"/>
      <c r="H118" s="36"/>
    </row>
    <row r="119" spans="1:8" ht="15.75">
      <c r="A119" s="46">
        <v>14005</v>
      </c>
      <c r="B119" s="36" t="s">
        <v>46</v>
      </c>
      <c r="D119" s="40">
        <v>0</v>
      </c>
      <c r="E119" s="47">
        <v>197500</v>
      </c>
      <c r="F119" s="37"/>
      <c r="G119" s="37"/>
      <c r="H119" s="36"/>
    </row>
    <row r="120" spans="1:8" ht="15.75">
      <c r="A120" s="46">
        <v>14005</v>
      </c>
      <c r="B120" s="36" t="s">
        <v>46</v>
      </c>
      <c r="D120" s="40">
        <v>0</v>
      </c>
      <c r="E120" s="47">
        <v>49775</v>
      </c>
      <c r="F120" s="37"/>
      <c r="G120" s="37"/>
      <c r="H120" s="36"/>
    </row>
    <row r="121" spans="1:8" ht="15.75">
      <c r="A121" s="46">
        <v>9954</v>
      </c>
      <c r="B121" s="36" t="s">
        <v>46</v>
      </c>
      <c r="D121" s="40">
        <v>0</v>
      </c>
      <c r="E121" s="47">
        <v>30640</v>
      </c>
      <c r="F121" s="37"/>
      <c r="G121" s="37"/>
      <c r="H121" s="36"/>
    </row>
    <row r="122" spans="1:8" ht="15.75">
      <c r="A122" s="46">
        <v>9969</v>
      </c>
      <c r="B122" s="36" t="s">
        <v>46</v>
      </c>
      <c r="D122" s="40">
        <v>0</v>
      </c>
      <c r="E122" s="47">
        <v>19180</v>
      </c>
      <c r="F122" s="37"/>
      <c r="G122" s="37"/>
      <c r="H122" s="36"/>
    </row>
    <row r="123" spans="1:8" ht="15.75">
      <c r="A123" s="46">
        <v>9983</v>
      </c>
      <c r="B123" s="36" t="s">
        <v>46</v>
      </c>
      <c r="D123" s="40">
        <v>0</v>
      </c>
      <c r="E123" s="47">
        <v>476070</v>
      </c>
      <c r="F123" s="37"/>
      <c r="G123" s="37"/>
      <c r="H123" s="36"/>
    </row>
    <row r="124" spans="1:8" ht="15.75">
      <c r="A124" s="46">
        <v>9958</v>
      </c>
      <c r="B124" s="36" t="s">
        <v>46</v>
      </c>
      <c r="D124" s="40">
        <v>0</v>
      </c>
      <c r="E124" s="47">
        <v>360095</v>
      </c>
      <c r="F124" s="37"/>
      <c r="G124" s="37"/>
      <c r="H124" s="36"/>
    </row>
    <row r="125" spans="1:8" ht="15.75">
      <c r="A125" s="46">
        <v>9955</v>
      </c>
      <c r="B125" s="36" t="s">
        <v>46</v>
      </c>
      <c r="D125" s="40">
        <v>0</v>
      </c>
      <c r="E125" s="47">
        <v>22435</v>
      </c>
      <c r="F125" s="37"/>
      <c r="G125" s="37"/>
      <c r="H125" s="36"/>
    </row>
    <row r="126" spans="1:8" ht="15.75">
      <c r="A126" s="46">
        <v>77800</v>
      </c>
      <c r="B126" s="36" t="s">
        <v>46</v>
      </c>
      <c r="D126" s="40">
        <v>0</v>
      </c>
      <c r="E126" s="47">
        <v>5375</v>
      </c>
      <c r="F126" s="37"/>
      <c r="G126" s="37"/>
      <c r="H126" s="36"/>
    </row>
    <row r="127" spans="1:8" ht="15.75">
      <c r="A127" s="46">
        <v>77802</v>
      </c>
      <c r="B127" s="36" t="s">
        <v>46</v>
      </c>
      <c r="D127" s="40">
        <v>0</v>
      </c>
      <c r="E127" s="47">
        <v>10175</v>
      </c>
      <c r="F127" s="37"/>
      <c r="G127" s="37"/>
      <c r="H127" s="36"/>
    </row>
    <row r="128" spans="1:8" ht="15.75">
      <c r="A128" s="46">
        <v>77804</v>
      </c>
      <c r="B128" s="36" t="s">
        <v>46</v>
      </c>
      <c r="D128" s="40">
        <v>0</v>
      </c>
      <c r="E128" s="47">
        <v>18690</v>
      </c>
      <c r="F128" s="37"/>
      <c r="G128" s="37"/>
      <c r="H128" s="36"/>
    </row>
    <row r="129" spans="1:8" ht="17.25">
      <c r="A129" s="46">
        <v>77805</v>
      </c>
      <c r="B129" s="36" t="s">
        <v>46</v>
      </c>
      <c r="D129" s="40">
        <v>0</v>
      </c>
      <c r="E129" s="47">
        <v>3940</v>
      </c>
      <c r="F129" s="38"/>
      <c r="G129" s="38"/>
      <c r="H129" s="36"/>
    </row>
    <row r="130" spans="1:8" ht="17.25">
      <c r="A130" s="46">
        <v>77806</v>
      </c>
      <c r="B130" s="36" t="s">
        <v>46</v>
      </c>
      <c r="D130" s="40">
        <v>0</v>
      </c>
      <c r="E130" s="47">
        <v>3865</v>
      </c>
      <c r="F130" s="38"/>
      <c r="G130" s="38"/>
      <c r="H130" s="36"/>
    </row>
    <row r="131" spans="1:8" ht="15.75">
      <c r="A131" s="46">
        <v>77807</v>
      </c>
      <c r="B131" s="36" t="s">
        <v>46</v>
      </c>
      <c r="D131" s="40">
        <v>0</v>
      </c>
      <c r="E131" s="47">
        <v>19165</v>
      </c>
      <c r="F131" s="37"/>
      <c r="G131" s="37"/>
      <c r="H131" s="36"/>
    </row>
    <row r="132" spans="1:8" ht="15.75">
      <c r="A132" s="46">
        <v>77808</v>
      </c>
      <c r="B132" s="36" t="s">
        <v>46</v>
      </c>
      <c r="D132" s="40">
        <v>0</v>
      </c>
      <c r="E132" s="47">
        <v>16875</v>
      </c>
      <c r="F132" s="37"/>
      <c r="G132" s="37"/>
      <c r="H132" s="36"/>
    </row>
    <row r="133" spans="1:8" ht="15.75">
      <c r="A133" s="46">
        <v>88800</v>
      </c>
      <c r="B133" s="36" t="s">
        <v>46</v>
      </c>
      <c r="D133" s="40">
        <v>0</v>
      </c>
      <c r="E133" s="47">
        <v>19165</v>
      </c>
      <c r="F133" s="37"/>
      <c r="G133" s="37"/>
      <c r="H133" s="36"/>
    </row>
    <row r="134" spans="1:8" ht="15.75">
      <c r="A134" s="46">
        <v>12060</v>
      </c>
      <c r="B134" s="36" t="s">
        <v>46</v>
      </c>
      <c r="D134" s="40">
        <v>0</v>
      </c>
      <c r="E134" s="47">
        <v>110000</v>
      </c>
      <c r="F134" s="37"/>
      <c r="G134" s="37"/>
      <c r="H134" s="36"/>
    </row>
    <row r="135" spans="1:8" ht="15.75">
      <c r="A135" s="46">
        <v>12060</v>
      </c>
      <c r="B135" s="36" t="s">
        <v>46</v>
      </c>
      <c r="D135" s="40">
        <v>70000</v>
      </c>
      <c r="E135" s="47">
        <v>65755</v>
      </c>
      <c r="F135" s="37"/>
      <c r="G135" s="37"/>
      <c r="H135" s="36"/>
    </row>
    <row r="136" spans="1:8" ht="15.75">
      <c r="A136" s="46">
        <v>5999</v>
      </c>
      <c r="B136" s="36" t="s">
        <v>46</v>
      </c>
      <c r="D136" s="40">
        <v>0</v>
      </c>
      <c r="E136" s="47">
        <v>353085</v>
      </c>
      <c r="F136" s="37"/>
      <c r="G136" s="37"/>
      <c r="H136" s="36"/>
    </row>
    <row r="137" spans="1:8" ht="15.75">
      <c r="A137" s="46">
        <v>9943</v>
      </c>
      <c r="B137" s="36" t="s">
        <v>46</v>
      </c>
      <c r="D137" s="40">
        <v>0</v>
      </c>
      <c r="E137" s="47">
        <v>258235</v>
      </c>
      <c r="F137" s="37"/>
      <c r="G137" s="37"/>
      <c r="H137" s="36"/>
    </row>
    <row r="138" spans="1:8" ht="15.75">
      <c r="A138" s="5">
        <v>12052</v>
      </c>
      <c r="B138" s="43" t="s">
        <v>58</v>
      </c>
      <c r="D138" s="40"/>
      <c r="E138" s="37"/>
      <c r="F138" s="37"/>
      <c r="G138" s="37"/>
      <c r="H138" s="36"/>
    </row>
    <row r="139" spans="1:8" ht="15.75">
      <c r="A139" s="5">
        <v>12053</v>
      </c>
      <c r="B139" s="35" t="s">
        <v>60</v>
      </c>
      <c r="D139" s="40">
        <v>0</v>
      </c>
      <c r="E139" s="45">
        <v>0</v>
      </c>
      <c r="F139" s="37"/>
      <c r="G139" s="37"/>
      <c r="H139" s="36"/>
    </row>
    <row r="140" spans="1:8" ht="15.75">
      <c r="A140" s="5">
        <v>13011</v>
      </c>
      <c r="B140" s="43" t="s">
        <v>58</v>
      </c>
      <c r="D140" s="40">
        <f>-D24</f>
        <v>-119275</v>
      </c>
      <c r="E140" s="48">
        <f>-E24</f>
        <v>-20000</v>
      </c>
      <c r="F140" s="37">
        <v>-1452</v>
      </c>
      <c r="G140" s="37"/>
      <c r="H140" s="36"/>
    </row>
    <row r="141" spans="1:8" ht="17.25">
      <c r="A141" s="5">
        <v>88900</v>
      </c>
      <c r="B141" s="3" t="s">
        <v>67</v>
      </c>
      <c r="D141" s="44">
        <v>-750000</v>
      </c>
      <c r="E141" s="38">
        <v>-224100</v>
      </c>
      <c r="F141" s="37"/>
      <c r="G141" s="37"/>
      <c r="H141" s="36"/>
    </row>
    <row r="142" spans="1:8" ht="17.25">
      <c r="A142" s="5" t="s">
        <v>68</v>
      </c>
      <c r="B142" s="3" t="s">
        <v>61</v>
      </c>
      <c r="D142" s="44">
        <f>SUBTOTAL(9,D83:D141)</f>
        <v>5248207</v>
      </c>
      <c r="E142" s="44">
        <f>SUBTOTAL(9,E83:E141)</f>
        <v>13652827</v>
      </c>
      <c r="F142" s="37"/>
      <c r="G142" s="37"/>
      <c r="H142" s="36"/>
    </row>
    <row r="143" spans="1:8" ht="15.75">
      <c r="A143" s="5" t="s">
        <v>68</v>
      </c>
      <c r="B143" s="3" t="s">
        <v>62</v>
      </c>
      <c r="D143" s="40">
        <f>+D69+D142</f>
        <v>51876501</v>
      </c>
      <c r="E143" s="40">
        <f>+E69+E142</f>
        <v>51325043</v>
      </c>
      <c r="F143" s="37"/>
      <c r="G143" s="37"/>
      <c r="H143" s="36"/>
    </row>
    <row r="144" spans="1:8" ht="15.75">
      <c r="A144" s="5" t="s">
        <v>68</v>
      </c>
      <c r="B144" s="34" t="s">
        <v>63</v>
      </c>
      <c r="D144" s="40"/>
      <c r="E144" s="40"/>
      <c r="F144" s="37"/>
      <c r="G144" s="37"/>
      <c r="H144" s="36"/>
    </row>
    <row r="145" spans="1:8" ht="17.25">
      <c r="A145" s="5">
        <v>12028</v>
      </c>
      <c r="B145" s="43" t="s">
        <v>64</v>
      </c>
      <c r="D145" s="40">
        <v>53000</v>
      </c>
      <c r="E145" s="45">
        <v>53000</v>
      </c>
      <c r="F145" s="38"/>
      <c r="G145" s="38"/>
      <c r="H145" s="36"/>
    </row>
    <row r="146" spans="1:8" ht="17.25">
      <c r="A146" s="5">
        <v>12047</v>
      </c>
      <c r="B146" s="43" t="s">
        <v>64</v>
      </c>
      <c r="D146" s="40">
        <v>6025</v>
      </c>
      <c r="E146" s="45">
        <v>6025</v>
      </c>
      <c r="F146" s="38"/>
      <c r="G146" s="38"/>
      <c r="H146" s="36"/>
    </row>
    <row r="147" spans="1:8" ht="17.25">
      <c r="A147" s="5">
        <v>12057</v>
      </c>
      <c r="B147" s="43" t="s">
        <v>64</v>
      </c>
      <c r="D147" s="40">
        <v>33260</v>
      </c>
      <c r="E147" s="40">
        <v>33260</v>
      </c>
      <c r="F147" s="38"/>
      <c r="G147" s="38"/>
      <c r="H147" s="36"/>
    </row>
    <row r="148" spans="1:8" ht="15.75">
      <c r="A148" s="5">
        <v>13014</v>
      </c>
      <c r="B148" s="43" t="s">
        <v>64</v>
      </c>
      <c r="D148" s="40">
        <v>4253</v>
      </c>
      <c r="E148" s="45">
        <v>4253</v>
      </c>
      <c r="F148" s="37"/>
      <c r="G148" s="37"/>
      <c r="H148" s="36"/>
    </row>
    <row r="149" spans="1:8" ht="15.75">
      <c r="A149" s="5">
        <v>13036</v>
      </c>
      <c r="B149" s="43" t="s">
        <v>64</v>
      </c>
      <c r="D149" s="40">
        <v>1623</v>
      </c>
      <c r="E149" s="45">
        <v>1623</v>
      </c>
      <c r="F149" s="37"/>
      <c r="G149" s="37"/>
      <c r="H149" s="36"/>
    </row>
    <row r="150" spans="1:8" ht="17.25">
      <c r="A150" s="5">
        <v>13037</v>
      </c>
      <c r="B150" s="43" t="s">
        <v>64</v>
      </c>
      <c r="D150" s="40">
        <v>4131</v>
      </c>
      <c r="E150" s="45">
        <v>4131</v>
      </c>
      <c r="F150" s="39"/>
      <c r="G150" s="39"/>
      <c r="H150" s="36"/>
    </row>
    <row r="151" spans="1:8" ht="15.75">
      <c r="A151" s="5">
        <v>17086</v>
      </c>
      <c r="B151" s="43" t="s">
        <v>64</v>
      </c>
      <c r="D151" s="40">
        <v>226609</v>
      </c>
      <c r="E151" s="45">
        <v>226609</v>
      </c>
      <c r="F151" s="36"/>
      <c r="G151" s="36"/>
      <c r="H151" s="36"/>
    </row>
    <row r="152" spans="1:8" ht="15.75">
      <c r="A152" s="5">
        <v>17094</v>
      </c>
      <c r="B152" s="43" t="s">
        <v>64</v>
      </c>
      <c r="D152" s="40">
        <v>52929</v>
      </c>
      <c r="E152" s="45">
        <v>52929</v>
      </c>
      <c r="F152" s="36"/>
      <c r="G152" s="36"/>
      <c r="H152" s="36"/>
    </row>
    <row r="153" spans="1:8" ht="15.75">
      <c r="A153" s="5">
        <v>17731</v>
      </c>
      <c r="B153" s="43" t="s">
        <v>64</v>
      </c>
      <c r="D153" s="40">
        <v>41000</v>
      </c>
      <c r="E153" s="45">
        <v>41000</v>
      </c>
      <c r="F153" s="36"/>
      <c r="G153" s="36"/>
      <c r="H153" s="36"/>
    </row>
    <row r="154" spans="1:8" ht="15.75">
      <c r="A154" s="5">
        <v>17741</v>
      </c>
      <c r="B154" s="43" t="s">
        <v>64</v>
      </c>
      <c r="D154" s="40">
        <v>144485</v>
      </c>
      <c r="E154" s="45">
        <v>144485</v>
      </c>
      <c r="F154" s="36"/>
      <c r="G154" s="36"/>
      <c r="H154" s="36"/>
    </row>
    <row r="155" spans="1:8" ht="15.75">
      <c r="A155" s="5">
        <v>17771</v>
      </c>
      <c r="B155" s="43" t="s">
        <v>64</v>
      </c>
      <c r="D155" s="40">
        <v>80124</v>
      </c>
      <c r="E155" s="45">
        <v>80124</v>
      </c>
      <c r="F155" s="36"/>
      <c r="G155" s="36"/>
      <c r="H155" s="36"/>
    </row>
    <row r="156" spans="1:8" ht="15.75">
      <c r="A156" s="5">
        <v>17781</v>
      </c>
      <c r="B156" s="43" t="s">
        <v>64</v>
      </c>
      <c r="D156" s="40">
        <v>85747</v>
      </c>
      <c r="E156" s="45">
        <v>85747</v>
      </c>
      <c r="F156" s="36"/>
      <c r="G156" s="36"/>
      <c r="H156" s="36"/>
    </row>
    <row r="157" spans="1:8" ht="15.75">
      <c r="A157" s="5">
        <v>17791</v>
      </c>
      <c r="B157" s="43" t="s">
        <v>64</v>
      </c>
      <c r="D157" s="40">
        <v>39678</v>
      </c>
      <c r="E157" s="45">
        <v>39678</v>
      </c>
      <c r="F157" s="36"/>
      <c r="G157" s="36"/>
      <c r="H157" s="36"/>
    </row>
    <row r="158" spans="1:8" ht="15.75">
      <c r="A158" s="5">
        <v>17801</v>
      </c>
      <c r="B158" s="43" t="s">
        <v>64</v>
      </c>
      <c r="D158" s="40">
        <v>72070</v>
      </c>
      <c r="E158" s="45">
        <v>72070</v>
      </c>
      <c r="F158" s="36"/>
      <c r="G158" s="36"/>
      <c r="H158" s="36"/>
    </row>
    <row r="159" spans="1:8" ht="15.75">
      <c r="A159" s="5">
        <v>17811</v>
      </c>
      <c r="B159" s="43" t="s">
        <v>64</v>
      </c>
      <c r="D159" s="40">
        <v>75100</v>
      </c>
      <c r="E159" s="45">
        <v>75100</v>
      </c>
      <c r="F159" s="36"/>
      <c r="G159" s="36"/>
      <c r="H159" s="36"/>
    </row>
    <row r="160" spans="1:8" ht="15.75">
      <c r="A160" s="5">
        <v>17841</v>
      </c>
      <c r="B160" s="43" t="s">
        <v>64</v>
      </c>
      <c r="D160" s="40">
        <v>114614</v>
      </c>
      <c r="E160" s="45">
        <v>114614</v>
      </c>
      <c r="F160" s="36"/>
      <c r="G160" s="36"/>
      <c r="H160" s="36"/>
    </row>
    <row r="161" spans="1:8" ht="15.75">
      <c r="A161" s="19">
        <v>21014</v>
      </c>
      <c r="B161" s="19" t="s">
        <v>41</v>
      </c>
      <c r="C161" s="19"/>
      <c r="D161" s="18">
        <v>0</v>
      </c>
      <c r="E161" s="18">
        <v>0</v>
      </c>
      <c r="F161" s="36"/>
      <c r="G161" s="36"/>
      <c r="H161" s="36"/>
    </row>
    <row r="162" spans="1:8" ht="15.75">
      <c r="A162" s="5">
        <v>11000</v>
      </c>
      <c r="B162" s="3" t="s">
        <v>65</v>
      </c>
      <c r="D162" s="40">
        <v>-2257524</v>
      </c>
      <c r="E162" s="40">
        <v>-2198440</v>
      </c>
      <c r="F162" s="36"/>
      <c r="G162" s="36"/>
      <c r="H162" s="36"/>
    </row>
    <row r="163" spans="1:8" ht="15.75">
      <c r="A163" s="5">
        <v>88004</v>
      </c>
      <c r="B163" s="3" t="s">
        <v>65</v>
      </c>
      <c r="D163" s="40">
        <v>-13420</v>
      </c>
      <c r="E163" s="40">
        <v>-9825</v>
      </c>
      <c r="F163" s="36"/>
      <c r="G163" s="36"/>
      <c r="H163" s="36"/>
    </row>
    <row r="164" spans="1:8" ht="15.75">
      <c r="A164" s="5">
        <v>31006</v>
      </c>
      <c r="B164" s="3" t="s">
        <v>65</v>
      </c>
      <c r="D164" s="40">
        <v>-2276578</v>
      </c>
      <c r="E164" s="40">
        <v>-2276578</v>
      </c>
      <c r="F164" s="36"/>
      <c r="G164" s="36"/>
      <c r="H164" s="36"/>
    </row>
    <row r="165" spans="1:8" ht="15.75">
      <c r="A165" s="5">
        <v>12040</v>
      </c>
      <c r="B165" s="3" t="s">
        <v>65</v>
      </c>
      <c r="D165" s="40">
        <v>-323127</v>
      </c>
      <c r="E165" s="40">
        <v>-323127</v>
      </c>
      <c r="F165" s="36"/>
      <c r="G165" s="36"/>
      <c r="H165" s="36"/>
    </row>
    <row r="166" spans="1:8" ht="15.75">
      <c r="A166" s="5">
        <v>12040</v>
      </c>
      <c r="B166" s="3" t="s">
        <v>65</v>
      </c>
      <c r="D166" s="40">
        <v>-3000</v>
      </c>
      <c r="E166" s="40">
        <v>-3000</v>
      </c>
      <c r="F166" s="36"/>
      <c r="G166" s="36"/>
      <c r="H166" s="36"/>
    </row>
    <row r="167" spans="1:8" ht="15.75">
      <c r="A167" s="5">
        <v>21012</v>
      </c>
      <c r="B167" s="3" t="s">
        <v>65</v>
      </c>
      <c r="D167" s="40">
        <v>-194000</v>
      </c>
      <c r="E167" s="45">
        <v>-194000</v>
      </c>
      <c r="F167" s="36"/>
      <c r="G167" s="36"/>
      <c r="H167" s="36"/>
    </row>
    <row r="168" spans="1:8" ht="15.75">
      <c r="A168" s="5">
        <v>88500</v>
      </c>
      <c r="B168" s="3" t="s">
        <v>65</v>
      </c>
      <c r="D168" s="20">
        <v>-9275</v>
      </c>
      <c r="E168" s="20">
        <v>-9275</v>
      </c>
      <c r="H168" s="36"/>
    </row>
    <row r="169" spans="1:8" ht="15.75">
      <c r="A169" s="5">
        <v>12060</v>
      </c>
      <c r="B169" s="36" t="s">
        <v>46</v>
      </c>
      <c r="D169" s="20">
        <v>-70000</v>
      </c>
      <c r="E169" s="20">
        <f>-74215-50000-181085-173300-308400-335550-1030375-165995-215580-256375-155500-432835-504575-34375-259125-157745-338610-415035-97690-89725-533335-197500-49775-30640-19180-476070-360095-22435-5375-10175-18690-3940-3865-19165-16875-19165-110000-65755-353085-258235</f>
        <v>-7849445</v>
      </c>
      <c r="H169" s="36"/>
    </row>
    <row r="170" spans="1:8" ht="12" customHeight="1">
      <c r="A170" s="49">
        <v>12052</v>
      </c>
      <c r="B170" s="3" t="s">
        <v>69</v>
      </c>
      <c r="D170" s="20">
        <v>18333</v>
      </c>
      <c r="E170" s="50">
        <v>-11667</v>
      </c>
      <c r="H170" s="36"/>
    </row>
    <row r="171" spans="1:8" ht="15.75">
      <c r="A171" s="5">
        <v>12053</v>
      </c>
      <c r="B171" s="3" t="s">
        <v>65</v>
      </c>
      <c r="D171" s="20"/>
      <c r="E171" s="51"/>
      <c r="H171" s="36"/>
    </row>
    <row r="172" spans="1:8" ht="18">
      <c r="A172" s="5">
        <v>13011</v>
      </c>
      <c r="B172" s="3" t="s">
        <v>65</v>
      </c>
      <c r="D172" s="52">
        <f>-D140</f>
        <v>119275</v>
      </c>
      <c r="E172" s="53">
        <f>-E140</f>
        <v>20000</v>
      </c>
      <c r="F172" s="3">
        <v>1452</v>
      </c>
      <c r="H172" s="36"/>
    </row>
    <row r="173" spans="2:8" ht="15.75">
      <c r="B173" s="3" t="s">
        <v>66</v>
      </c>
      <c r="D173" s="20">
        <f>SUM(D143:D172)</f>
        <v>47901833</v>
      </c>
      <c r="E173" s="20">
        <f>SUM(E143:E172)</f>
        <v>39504334</v>
      </c>
      <c r="H173" s="36"/>
    </row>
    <row r="174" spans="4:8" ht="15.75">
      <c r="D174" s="20"/>
      <c r="E174" s="54">
        <f>31368687-E173</f>
        <v>-8135647</v>
      </c>
      <c r="H174" s="36"/>
    </row>
    <row r="175" spans="4:8" ht="15.75">
      <c r="D175" s="20"/>
      <c r="H175" s="36"/>
    </row>
    <row r="176" spans="4:8" ht="15.75">
      <c r="D176" s="20"/>
      <c r="H176" s="36"/>
    </row>
    <row r="177" spans="4:8" ht="15.75">
      <c r="D177" s="8"/>
      <c r="H177" s="36"/>
    </row>
    <row r="178" spans="4:8" ht="15.75">
      <c r="D178" s="8"/>
      <c r="H178" s="36"/>
    </row>
    <row r="179" spans="4:8" ht="15.75">
      <c r="D179" s="8"/>
      <c r="H179" s="36"/>
    </row>
    <row r="180" spans="4:8" ht="15.75">
      <c r="D180" s="8"/>
      <c r="H180" s="36"/>
    </row>
    <row r="181" spans="4:8" ht="15.75">
      <c r="D181" s="8"/>
      <c r="H181" s="36"/>
    </row>
    <row r="182" spans="4:8" ht="15.75">
      <c r="D182" s="8"/>
      <c r="H182" s="36"/>
    </row>
    <row r="183" spans="4:8" ht="15.75">
      <c r="D183" s="8"/>
      <c r="H183" s="36"/>
    </row>
    <row r="184" spans="4:8" ht="15.75">
      <c r="D184" s="8"/>
      <c r="H184" s="36"/>
    </row>
    <row r="185" spans="4:8" ht="15.75">
      <c r="D185" s="8"/>
      <c r="H185" s="36"/>
    </row>
    <row r="186" ht="15.75">
      <c r="D186" s="8"/>
    </row>
    <row r="187" ht="15.75">
      <c r="D187" s="8"/>
    </row>
    <row r="188" ht="15.75">
      <c r="D188" s="8"/>
    </row>
    <row r="189" ht="15.75">
      <c r="D189" s="8"/>
    </row>
    <row r="190" ht="15.75">
      <c r="D190" s="8"/>
    </row>
    <row r="191" ht="15.75">
      <c r="D191" s="8"/>
    </row>
    <row r="192" ht="15.75">
      <c r="D192" s="8"/>
    </row>
    <row r="193" ht="15.75">
      <c r="D193" s="8"/>
    </row>
    <row r="194" ht="15.75">
      <c r="D194" s="8"/>
    </row>
    <row r="195" ht="15.75">
      <c r="D195" s="8"/>
    </row>
    <row r="196" ht="15.75">
      <c r="D196" s="8"/>
    </row>
    <row r="197" ht="15.75">
      <c r="D197" s="8"/>
    </row>
    <row r="198" ht="15.75">
      <c r="D198" s="8"/>
    </row>
    <row r="199" ht="15.75">
      <c r="D199" s="8"/>
    </row>
    <row r="200" ht="15.75">
      <c r="D200" s="8"/>
    </row>
    <row r="201" ht="15.75">
      <c r="D201" s="8"/>
    </row>
    <row r="202" ht="15.75">
      <c r="D202" s="8"/>
    </row>
    <row r="203" ht="15.75">
      <c r="D203" s="8"/>
    </row>
    <row r="204" ht="15.75">
      <c r="D204" s="8"/>
    </row>
    <row r="205" ht="15.75">
      <c r="D205" s="8"/>
    </row>
  </sheetData>
  <sheetProtection/>
  <printOptions/>
  <pageMargins left="0.5" right="0.5" top="0.75" bottom="0.5" header="0.25" footer="0.25"/>
  <pageSetup firstPageNumber="83" useFirstPageNumber="1" fitToHeight="2" fitToWidth="1" horizontalDpi="600" verticalDpi="600" orientation="portrait" scale="83" r:id="rId1"/>
  <headerFooter alignWithMargins="0">
    <oddHeader>&amp;R&amp;"Times New Roman,Bold"&amp;16&amp;USCHEDULE E-5&amp;"Helv,Regular"&amp;10&amp;U
</oddHeader>
    <oddFooter>&amp;C&amp;"Times New Roman,Regular"&amp;14&amp;P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04_ytd_E-2</dc:title>
  <dc:subject>Budgetary schedule E2</dc:subject>
  <dc:creator> RHaley</dc:creator>
  <cp:keywords/>
  <dc:description/>
  <cp:lastModifiedBy>MMORELLI</cp:lastModifiedBy>
  <cp:lastPrinted>2013-10-25T11:39:17Z</cp:lastPrinted>
  <dcterms:created xsi:type="dcterms:W3CDTF">1999-08-26T19:56:04Z</dcterms:created>
  <dcterms:modified xsi:type="dcterms:W3CDTF">2014-01-06T13:43:11Z</dcterms:modified>
  <cp:category/>
  <cp:version/>
  <cp:contentType/>
  <cp:contentStatus/>
</cp:coreProperties>
</file>