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670" activeTab="0"/>
  </bookViews>
  <sheets>
    <sheet name="Sched C-6" sheetId="1" r:id="rId1"/>
  </sheets>
  <definedNames>
    <definedName name="_xlnm.Print_Area" localSheetId="0">'Sched C-6'!$D$1:$L$165</definedName>
    <definedName name="_xlnm.Print_Titles" localSheetId="0">'Sched C-6'!$5:$7</definedName>
  </definedNames>
  <calcPr fullCalcOnLoad="1" fullPrecision="0"/>
</workbook>
</file>

<file path=xl/sharedStrings.xml><?xml version="1.0" encoding="utf-8"?>
<sst xmlns="http://schemas.openxmlformats.org/spreadsheetml/2006/main" count="192" uniqueCount="102">
  <si>
    <t>OTHER BUDGETED SPECIAL REVENUE FUNDS</t>
  </si>
  <si>
    <t>STATEMENT OF APPROPRIATIONS AND EXPENDITURES</t>
  </si>
  <si>
    <t>APPROPRIATION</t>
  </si>
  <si>
    <t>TOTAL</t>
  </si>
  <si>
    <t>APPROPRIATIONS</t>
  </si>
  <si>
    <t>ADJUSTMENTS</t>
  </si>
  <si>
    <t>EXPENDITURES</t>
  </si>
  <si>
    <t>LAPSED</t>
  </si>
  <si>
    <t>CONTINUED</t>
  </si>
  <si>
    <t>NON-FUNCTIONAL</t>
  </si>
  <si>
    <t xml:space="preserve">    AGENCY TOTAL                                          </t>
  </si>
  <si>
    <t>SOLDIERS, SAILORS AND MARINES</t>
  </si>
  <si>
    <t>DEPARTMENT OF AGRICULTURE</t>
  </si>
  <si>
    <t xml:space="preserve">    TOTAL REGIONAL MARKET OPERATION FUND</t>
  </si>
  <si>
    <t>DEPARTMENT OF BANKING</t>
  </si>
  <si>
    <t xml:space="preserve">    TOTAL BANKING FUND</t>
  </si>
  <si>
    <t>OFFICE OF CONSUMER COUNSEL</t>
  </si>
  <si>
    <t>DEPARTMENT OF LABOR</t>
  </si>
  <si>
    <t>WORKERS' COMPENSATION COMMISSION</t>
  </si>
  <si>
    <t xml:space="preserve">    TOTAL WORKERS' COMPENSATION FUND</t>
  </si>
  <si>
    <t>JUDICIAL DEPARTMENT</t>
  </si>
  <si>
    <t xml:space="preserve">    TOTAL CRIMINAL INJURIES COMPENSATION FUND</t>
  </si>
  <si>
    <t xml:space="preserve">    TOTAL SOLDIERS, SAILORS AND MARINES' FUND</t>
  </si>
  <si>
    <t xml:space="preserve">    TOTAL INSURANCE FUND</t>
  </si>
  <si>
    <t>INSURANCE DEPARTMENT</t>
  </si>
  <si>
    <t xml:space="preserve">     TOTAL MASHANTUCKET PEQUOT &amp; MOHEGAN FUND</t>
  </si>
  <si>
    <t>OSC15000</t>
  </si>
  <si>
    <t>SSM63000</t>
  </si>
  <si>
    <t>DAG42500</t>
  </si>
  <si>
    <t>DOB37000</t>
  </si>
  <si>
    <t>DOI37500</t>
  </si>
  <si>
    <t>MCO39400</t>
  </si>
  <si>
    <t>DOL40000</t>
  </si>
  <si>
    <t>WCC42000</t>
  </si>
  <si>
    <t>JUD95000</t>
  </si>
  <si>
    <t>DCC38100</t>
  </si>
  <si>
    <t>FT</t>
  </si>
  <si>
    <t>New</t>
  </si>
  <si>
    <t>Totals per hard copy of Appropriation Trial Balance</t>
  </si>
  <si>
    <t>MASHANTUCKET PEQUOT AND MOHEGAN FUND - 12009</t>
  </si>
  <si>
    <t>SOLDIERS, SAILORS AND MARINES' FUND - 12010</t>
  </si>
  <si>
    <t>REGIONAL MARKET OPERATION FUND - 12013</t>
  </si>
  <si>
    <t>BANKING FUND - 12003</t>
  </si>
  <si>
    <t>INSURANCE FUND - 12004</t>
  </si>
  <si>
    <t>CONSUMER COUNSEL AND PUBLIC UTILITY CONTROL FUND - 12006</t>
  </si>
  <si>
    <t>WORKERS' COMPENSATION FUND - 12007</t>
  </si>
  <si>
    <t>CRIMINAL INJURIES COMPENSATION FUND - 12014</t>
  </si>
  <si>
    <t xml:space="preserve">17005 GRANTS TO TOWNS </t>
  </si>
  <si>
    <t xml:space="preserve">10010 PERSONAL SERVICES                                           </t>
  </si>
  <si>
    <t xml:space="preserve">10020 OTHER EXPENSES                                             </t>
  </si>
  <si>
    <t xml:space="preserve">10050 EQUIPMENT </t>
  </si>
  <si>
    <t xml:space="preserve">12153 AWARD PAYMENTS TO VETERANS </t>
  </si>
  <si>
    <t>12244 FRINGE BENEFITS</t>
  </si>
  <si>
    <t xml:space="preserve">10010 PERSONAL SERVICES                                            </t>
  </si>
  <si>
    <t xml:space="preserve">10020 OTHER EXPENSES                                               </t>
  </si>
  <si>
    <t xml:space="preserve">10050 EQUIPMENT                                                   </t>
  </si>
  <si>
    <t xml:space="preserve">12244 FRINGE BENEFITS </t>
  </si>
  <si>
    <t xml:space="preserve">12262 INDIRECT OVERHEAD </t>
  </si>
  <si>
    <t>12262 INDIRECT OVERHEAD</t>
  </si>
  <si>
    <t xml:space="preserve">10020 OTHER EXPENSES                                              </t>
  </si>
  <si>
    <t xml:space="preserve">10010 PERSONAL SERVICES                                         </t>
  </si>
  <si>
    <t xml:space="preserve">12045 OCCUPATIONAL HEALTH CLINICS </t>
  </si>
  <si>
    <t xml:space="preserve">10050 EQUIPMENT                                                  </t>
  </si>
  <si>
    <t xml:space="preserve">12066 REHABILITATIVE SERVICES </t>
  </si>
  <si>
    <t xml:space="preserve">12047 CRIMINAL INJURIES COMPENSATION </t>
  </si>
  <si>
    <t>DIVISION OF CRIMINAL JUSTICE</t>
  </si>
  <si>
    <t>DCJ30000</t>
  </si>
  <si>
    <t xml:space="preserve">Difference </t>
  </si>
  <si>
    <t xml:space="preserve">12471 CUSTOMIZED SERVICES </t>
  </si>
  <si>
    <t xml:space="preserve">12472 FORECLOSURE MEDIATION PROGRAM </t>
  </si>
  <si>
    <t>new</t>
  </si>
  <si>
    <t>OFFICE OF POLICY AND MANAGEMENT</t>
  </si>
  <si>
    <t>OPM2000</t>
  </si>
  <si>
    <t>AND INITIAL</t>
  </si>
  <si>
    <t>Department</t>
  </si>
  <si>
    <t>SID</t>
  </si>
  <si>
    <t>MCO</t>
  </si>
  <si>
    <t xml:space="preserve">    TOTAL CONSUMER COUNSEL AND PUBLIC UTILITY CONTROL FUND</t>
  </si>
  <si>
    <t>DEP39000</t>
  </si>
  <si>
    <t>OFFICE OF HEALTHCARE ADVOCATE</t>
  </si>
  <si>
    <t>12432 FAIR HOUSING</t>
  </si>
  <si>
    <t>12245 INDIVIDUAL DEVELOPMENT ACCOUNT</t>
  </si>
  <si>
    <t>12232 OPPORTUNITY INDUSTRIAL CENTERS</t>
  </si>
  <si>
    <t>19001 NONFUNCTIONAL-CHANGE TO ACCRUALS</t>
  </si>
  <si>
    <t>DEPARTMENT OF HOUSING</t>
  </si>
  <si>
    <t>MHA5300</t>
  </si>
  <si>
    <t>DEPARTMENT OF MENTAL HEALTH AND ADDITION SERVICES</t>
  </si>
  <si>
    <t>12157 MANAGED SERVICE SYSTEM</t>
  </si>
  <si>
    <t>SDA62500</t>
  </si>
  <si>
    <t>STATE DEPARTMENT ON AGING</t>
  </si>
  <si>
    <t>12565 FALL PREVENTION</t>
  </si>
  <si>
    <t>mha</t>
  </si>
  <si>
    <t>sda</t>
  </si>
  <si>
    <t>SDR63500</t>
  </si>
  <si>
    <t>DEPARTMENT OF REHABILITATIVE SERVICES</t>
  </si>
  <si>
    <t>FISCAL YEAR ENDED JUNE 30, 2015</t>
  </si>
  <si>
    <t>CF from FY 14</t>
  </si>
  <si>
    <t>TO FY 15</t>
  </si>
  <si>
    <t>DEPARTMENT OF PUBLIC HEALTH</t>
  </si>
  <si>
    <t>DPH48500</t>
  </si>
  <si>
    <t>12563 IMMUNIZATION SERVICES</t>
  </si>
  <si>
    <t>DEPARTMENT OF ENVIRONMENTAL PROTECTION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</si>
</sst>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;;;"/>
  </numFmts>
  <fonts count="4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Accounting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Accounting"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sz val="10"/>
      <color indexed="10"/>
      <name val="Times New Roman"/>
      <family val="2"/>
    </font>
    <font>
      <sz val="10"/>
      <color indexed="19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left"/>
    </xf>
    <xf numFmtId="42" fontId="0" fillId="0" borderId="0" xfId="0" applyNumberFormat="1" applyAlignment="1">
      <alignment/>
    </xf>
    <xf numFmtId="41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41" fontId="1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1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166" fontId="0" fillId="0" borderId="0" xfId="42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0" xfId="42" applyNumberFormat="1" applyAlignment="1">
      <alignment/>
    </xf>
    <xf numFmtId="22" fontId="0" fillId="0" borderId="0" xfId="0" applyNumberFormat="1" applyAlignment="1">
      <alignment/>
    </xf>
    <xf numFmtId="0" fontId="0" fillId="33" borderId="0" xfId="0" applyFill="1" applyAlignment="1">
      <alignment/>
    </xf>
    <xf numFmtId="42" fontId="0" fillId="33" borderId="0" xfId="0" applyNumberFormat="1" applyFill="1" applyAlignment="1">
      <alignment/>
    </xf>
    <xf numFmtId="41" fontId="7" fillId="33" borderId="0" xfId="0" applyNumberFormat="1" applyFont="1" applyFill="1" applyAlignment="1">
      <alignment/>
    </xf>
    <xf numFmtId="41" fontId="0" fillId="33" borderId="0" xfId="0" applyNumberFormat="1" applyFill="1" applyAlignment="1">
      <alignment/>
    </xf>
    <xf numFmtId="41" fontId="1" fillId="33" borderId="0" xfId="0" applyNumberFormat="1" applyFont="1" applyFill="1" applyAlignment="1">
      <alignment/>
    </xf>
    <xf numFmtId="41" fontId="1" fillId="33" borderId="0" xfId="0" applyNumberFormat="1" applyFont="1" applyFill="1" applyAlignment="1">
      <alignment/>
    </xf>
    <xf numFmtId="166" fontId="0" fillId="33" borderId="0" xfId="42" applyNumberFormat="1" applyFont="1" applyFill="1" applyAlignment="1">
      <alignment/>
    </xf>
    <xf numFmtId="168" fontId="0" fillId="0" borderId="0" xfId="45" applyNumberFormat="1" applyFont="1" applyAlignment="1">
      <alignment/>
    </xf>
    <xf numFmtId="42" fontId="0" fillId="0" borderId="0" xfId="0" applyNumberFormat="1" applyFill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 quotePrefix="1">
      <alignment horizontal="left"/>
    </xf>
    <xf numFmtId="0" fontId="0" fillId="33" borderId="0" xfId="0" applyFill="1" applyAlignment="1" quotePrefix="1">
      <alignment horizontal="center"/>
    </xf>
    <xf numFmtId="41" fontId="0" fillId="0" borderId="0" xfId="0" applyNumberFormat="1" applyFont="1" applyAlignment="1">
      <alignment/>
    </xf>
    <xf numFmtId="41" fontId="0" fillId="33" borderId="0" xfId="0" applyNumberFormat="1" applyFont="1" applyFill="1" applyAlignment="1">
      <alignment/>
    </xf>
    <xf numFmtId="0" fontId="0" fillId="0" borderId="0" xfId="0" applyAlignment="1">
      <alignment horizontal="center"/>
    </xf>
    <xf numFmtId="41" fontId="7" fillId="0" borderId="0" xfId="0" applyNumberFormat="1" applyFont="1" applyAlignment="1">
      <alignment horizontal="center"/>
    </xf>
    <xf numFmtId="41" fontId="7" fillId="0" borderId="0" xfId="0" applyNumberFormat="1" applyFont="1" applyAlignment="1">
      <alignment horizontal="center"/>
    </xf>
    <xf numFmtId="42" fontId="7" fillId="0" borderId="0" xfId="0" applyNumberFormat="1" applyFont="1" applyBorder="1" applyAlignment="1">
      <alignment/>
    </xf>
    <xf numFmtId="42" fontId="1" fillId="0" borderId="0" xfId="0" applyNumberFormat="1" applyFont="1" applyAlignment="1">
      <alignment/>
    </xf>
    <xf numFmtId="42" fontId="7" fillId="0" borderId="0" xfId="0" applyNumberFormat="1" applyFont="1" applyAlignment="1">
      <alignment/>
    </xf>
    <xf numFmtId="42" fontId="7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9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 quotePrefix="1">
      <alignment horizontal="center"/>
    </xf>
    <xf numFmtId="169" fontId="0" fillId="0" borderId="0" xfId="0" applyNumberFormat="1" applyFont="1" applyAlignment="1">
      <alignment/>
    </xf>
    <xf numFmtId="0" fontId="0" fillId="0" borderId="0" xfId="57" applyAlignment="1">
      <alignment horizontal="center"/>
      <protection/>
    </xf>
    <xf numFmtId="0" fontId="0" fillId="0" borderId="0" xfId="57">
      <alignment/>
      <protection/>
    </xf>
    <xf numFmtId="0" fontId="6" fillId="0" borderId="0" xfId="57" applyFont="1">
      <alignment/>
      <protection/>
    </xf>
    <xf numFmtId="41" fontId="7" fillId="0" borderId="0" xfId="57" applyNumberFormat="1" applyFont="1" applyAlignment="1">
      <alignment horizontal="center"/>
      <protection/>
    </xf>
    <xf numFmtId="41" fontId="7" fillId="0" borderId="0" xfId="57" applyNumberFormat="1" applyFont="1">
      <alignment/>
      <protection/>
    </xf>
    <xf numFmtId="41" fontId="1" fillId="0" borderId="0" xfId="57" applyNumberFormat="1" applyFont="1">
      <alignment/>
      <protection/>
    </xf>
    <xf numFmtId="0" fontId="1" fillId="0" borderId="0" xfId="57" applyFont="1">
      <alignment/>
      <protection/>
    </xf>
    <xf numFmtId="166" fontId="7" fillId="0" borderId="0" xfId="42" applyNumberFormat="1" applyFont="1" applyAlignment="1">
      <alignment/>
    </xf>
    <xf numFmtId="166" fontId="1" fillId="0" borderId="0" xfId="42" applyNumberFormat="1" applyFont="1" applyAlignment="1">
      <alignment/>
    </xf>
    <xf numFmtId="41" fontId="0" fillId="0" borderId="0" xfId="0" applyNumberFormat="1" applyFont="1" applyAlignment="1">
      <alignment/>
    </xf>
    <xf numFmtId="166" fontId="0" fillId="0" borderId="0" xfId="42" applyNumberFormat="1" applyFont="1" applyAlignment="1">
      <alignment/>
    </xf>
    <xf numFmtId="41" fontId="10" fillId="0" borderId="0" xfId="0" applyNumberFormat="1" applyFont="1" applyAlignment="1">
      <alignment/>
    </xf>
    <xf numFmtId="41" fontId="1" fillId="34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71"/>
  <sheetViews>
    <sheetView showGridLines="0" tabSelected="1" zoomScale="106" zoomScaleNormal="106" zoomScalePageLayoutView="0" workbookViewId="0" topLeftCell="D26">
      <selection activeCell="F56" sqref="F56"/>
    </sheetView>
  </sheetViews>
  <sheetFormatPr defaultColWidth="9.33203125" defaultRowHeight="12.75"/>
  <cols>
    <col min="1" max="1" width="9.33203125" style="40" customWidth="1"/>
    <col min="2" max="2" width="6.16015625" style="40" customWidth="1"/>
    <col min="3" max="3" width="1.3359375" style="0" customWidth="1"/>
    <col min="4" max="4" width="70.33203125" style="0" customWidth="1"/>
    <col min="5" max="5" width="1.66796875" style="0" customWidth="1"/>
    <col min="6" max="6" width="17.33203125" style="0" customWidth="1"/>
    <col min="7" max="7" width="17.66015625" style="0" customWidth="1"/>
    <col min="8" max="8" width="19.5" style="0" customWidth="1"/>
    <col min="9" max="9" width="15.33203125" style="0" customWidth="1"/>
    <col min="10" max="10" width="14.66015625" style="0" customWidth="1"/>
    <col min="11" max="11" width="1.0078125" style="0" customWidth="1"/>
    <col min="12" max="12" width="12.5" style="0" customWidth="1"/>
    <col min="13" max="13" width="1.3359375" style="0" customWidth="1"/>
    <col min="14" max="14" width="13.33203125" style="25" customWidth="1"/>
  </cols>
  <sheetData>
    <row r="1" spans="4:19" ht="20.25">
      <c r="D1" s="1" t="s">
        <v>0</v>
      </c>
      <c r="E1" s="1"/>
      <c r="I1" s="20"/>
      <c r="J1" s="24"/>
      <c r="R1" s="50" t="s">
        <v>74</v>
      </c>
      <c r="S1" s="50" t="s">
        <v>75</v>
      </c>
    </row>
    <row r="2" spans="4:5" ht="15.75" customHeight="1">
      <c r="D2" s="2" t="s">
        <v>1</v>
      </c>
      <c r="E2" s="2"/>
    </row>
    <row r="3" spans="4:5" ht="15.75" customHeight="1">
      <c r="D3" s="36" t="s">
        <v>95</v>
      </c>
      <c r="E3" s="2"/>
    </row>
    <row r="4" ht="6" customHeight="1"/>
    <row r="5" spans="6:9" ht="12.75">
      <c r="F5" s="17" t="s">
        <v>8</v>
      </c>
      <c r="G5" s="13"/>
      <c r="H5" s="13"/>
      <c r="I5" s="13"/>
    </row>
    <row r="6" spans="6:14" ht="12.75">
      <c r="F6" s="17" t="s">
        <v>73</v>
      </c>
      <c r="G6" s="12" t="s">
        <v>2</v>
      </c>
      <c r="H6" s="12" t="s">
        <v>3</v>
      </c>
      <c r="I6" s="12"/>
      <c r="J6" s="17" t="s">
        <v>4</v>
      </c>
      <c r="K6" s="17"/>
      <c r="L6" s="17"/>
      <c r="M6" s="13"/>
      <c r="N6" s="55" t="s">
        <v>96</v>
      </c>
    </row>
    <row r="7" spans="6:14" ht="12.75">
      <c r="F7" s="17" t="s">
        <v>2</v>
      </c>
      <c r="G7" s="12" t="s">
        <v>5</v>
      </c>
      <c r="H7" s="12" t="s">
        <v>4</v>
      </c>
      <c r="I7" s="12" t="s">
        <v>6</v>
      </c>
      <c r="J7" s="12" t="s">
        <v>7</v>
      </c>
      <c r="K7" s="12"/>
      <c r="L7" s="12" t="s">
        <v>8</v>
      </c>
      <c r="M7" s="13"/>
      <c r="N7" s="55" t="s">
        <v>97</v>
      </c>
    </row>
    <row r="8" spans="1:14" ht="18.75" customHeight="1">
      <c r="A8" s="40">
        <v>12003</v>
      </c>
      <c r="B8" s="40">
        <v>1103</v>
      </c>
      <c r="D8" s="9" t="s">
        <v>42</v>
      </c>
      <c r="E8" s="9"/>
      <c r="F8" s="5"/>
      <c r="G8" s="5"/>
      <c r="H8" s="5"/>
      <c r="I8" s="5"/>
      <c r="J8" s="5"/>
      <c r="K8" s="5"/>
      <c r="L8" s="5"/>
      <c r="M8" s="5"/>
      <c r="N8" s="28"/>
    </row>
    <row r="9" spans="1:14" ht="15.75" customHeight="1">
      <c r="A9" s="40" t="s">
        <v>29</v>
      </c>
      <c r="B9" s="40">
        <v>2402</v>
      </c>
      <c r="D9" s="8" t="s">
        <v>14</v>
      </c>
      <c r="E9" s="8"/>
      <c r="F9" s="5"/>
      <c r="G9" s="5"/>
      <c r="H9" s="49"/>
      <c r="I9" s="49"/>
      <c r="J9" s="5"/>
      <c r="K9" s="5"/>
      <c r="L9" s="5"/>
      <c r="M9" s="5"/>
      <c r="N9" s="28"/>
    </row>
    <row r="10" spans="1:14" ht="12.75">
      <c r="A10" s="40">
        <v>10010</v>
      </c>
      <c r="B10" s="40">
        <v>1</v>
      </c>
      <c r="D10" t="s">
        <v>53</v>
      </c>
      <c r="F10" s="10">
        <v>10368971</v>
      </c>
      <c r="G10" s="10">
        <f aca="true" t="shared" si="0" ref="G10:G15">H10-F10</f>
        <v>0</v>
      </c>
      <c r="H10" s="33">
        <v>10368971</v>
      </c>
      <c r="I10" s="10">
        <v>10316751</v>
      </c>
      <c r="J10" s="10">
        <f aca="true" t="shared" si="1" ref="J10:J15">H10-I10-L10</f>
        <v>52220</v>
      </c>
      <c r="K10" s="10"/>
      <c r="L10" s="10">
        <v>0</v>
      </c>
      <c r="M10" s="5"/>
      <c r="N10" s="26">
        <v>0</v>
      </c>
    </row>
    <row r="11" spans="1:14" ht="12.75">
      <c r="A11" s="40">
        <v>10020</v>
      </c>
      <c r="B11" s="40">
        <v>2</v>
      </c>
      <c r="D11" t="s">
        <v>54</v>
      </c>
      <c r="F11" s="5">
        <v>1461490</v>
      </c>
      <c r="G11" s="5">
        <f t="shared" si="0"/>
        <v>0</v>
      </c>
      <c r="H11" s="34">
        <v>1461490</v>
      </c>
      <c r="I11" s="34">
        <v>1389607</v>
      </c>
      <c r="J11" s="5">
        <f t="shared" si="1"/>
        <v>71883</v>
      </c>
      <c r="K11" s="5"/>
      <c r="L11" s="5">
        <v>0</v>
      </c>
      <c r="M11" s="5"/>
      <c r="N11" s="28">
        <v>0</v>
      </c>
    </row>
    <row r="12" spans="1:14" ht="12.75">
      <c r="A12" s="40">
        <v>10050</v>
      </c>
      <c r="B12" s="40">
        <v>5</v>
      </c>
      <c r="D12" t="s">
        <v>55</v>
      </c>
      <c r="F12" s="5">
        <f>37200+12872</f>
        <v>50072</v>
      </c>
      <c r="G12" s="5">
        <f t="shared" si="0"/>
        <v>0</v>
      </c>
      <c r="H12" s="34">
        <v>50072</v>
      </c>
      <c r="I12" s="34">
        <v>37154</v>
      </c>
      <c r="J12" s="5">
        <f t="shared" si="1"/>
        <v>893</v>
      </c>
      <c r="K12" s="5"/>
      <c r="L12" s="5">
        <v>12025</v>
      </c>
      <c r="M12" s="5"/>
      <c r="N12" s="28">
        <v>12872</v>
      </c>
    </row>
    <row r="13" spans="1:14" ht="12.75">
      <c r="A13" s="40">
        <v>12244</v>
      </c>
      <c r="B13" s="40">
        <v>40</v>
      </c>
      <c r="D13" t="s">
        <v>56</v>
      </c>
      <c r="F13" s="5">
        <v>8502556</v>
      </c>
      <c r="G13" s="5">
        <f t="shared" si="0"/>
        <v>0</v>
      </c>
      <c r="H13" s="34">
        <v>8502556</v>
      </c>
      <c r="I13" s="34">
        <v>7614444</v>
      </c>
      <c r="J13" s="5">
        <f t="shared" si="1"/>
        <v>55042</v>
      </c>
      <c r="K13" s="5"/>
      <c r="L13" s="5">
        <f>412150+420920</f>
        <v>833070</v>
      </c>
      <c r="M13" s="5"/>
      <c r="N13" s="28">
        <v>0</v>
      </c>
    </row>
    <row r="14" spans="1:14" ht="12.75">
      <c r="A14" s="40">
        <v>12262</v>
      </c>
      <c r="B14" s="40">
        <v>45</v>
      </c>
      <c r="D14" t="s">
        <v>57</v>
      </c>
      <c r="F14" s="5">
        <v>129307</v>
      </c>
      <c r="G14" s="5">
        <f t="shared" si="0"/>
        <v>0</v>
      </c>
      <c r="H14" s="34">
        <v>129307</v>
      </c>
      <c r="I14" s="34">
        <v>129307</v>
      </c>
      <c r="J14" s="5">
        <f t="shared" si="1"/>
        <v>0</v>
      </c>
      <c r="K14" s="5"/>
      <c r="L14" s="5">
        <v>0</v>
      </c>
      <c r="M14" s="5"/>
      <c r="N14" s="28">
        <v>0</v>
      </c>
    </row>
    <row r="15" spans="4:14" ht="12.75">
      <c r="D15" t="s">
        <v>83</v>
      </c>
      <c r="F15" s="5">
        <v>145840</v>
      </c>
      <c r="G15" s="5">
        <f t="shared" si="0"/>
        <v>0</v>
      </c>
      <c r="H15" s="34">
        <v>145840</v>
      </c>
      <c r="I15" s="34">
        <v>84570</v>
      </c>
      <c r="J15" s="5">
        <f t="shared" si="1"/>
        <v>61270</v>
      </c>
      <c r="K15" s="5"/>
      <c r="L15" s="5">
        <v>0</v>
      </c>
      <c r="M15" s="5"/>
      <c r="N15" s="28"/>
    </row>
    <row r="16" spans="4:14" ht="12.75">
      <c r="D16" s="3" t="s">
        <v>10</v>
      </c>
      <c r="F16" s="14">
        <f aca="true" t="shared" si="2" ref="F16:L16">SUM(F10:F15)</f>
        <v>20658236</v>
      </c>
      <c r="G16" s="14">
        <f t="shared" si="2"/>
        <v>0</v>
      </c>
      <c r="H16" s="14">
        <f t="shared" si="2"/>
        <v>20658236</v>
      </c>
      <c r="I16" s="14">
        <f t="shared" si="2"/>
        <v>19571833</v>
      </c>
      <c r="J16" s="14">
        <f t="shared" si="2"/>
        <v>241308</v>
      </c>
      <c r="K16" s="14">
        <f t="shared" si="2"/>
        <v>0</v>
      </c>
      <c r="L16" s="14">
        <f t="shared" si="2"/>
        <v>845095</v>
      </c>
      <c r="M16" s="14">
        <f>SUM(M10:M14)</f>
        <v>0</v>
      </c>
      <c r="N16" s="29">
        <f>SUM(N10:N14)</f>
        <v>12872</v>
      </c>
    </row>
    <row r="17" spans="4:14" ht="12" customHeight="1">
      <c r="D17" s="3"/>
      <c r="F17" s="14"/>
      <c r="G17" s="14"/>
      <c r="H17" s="14"/>
      <c r="I17" s="14"/>
      <c r="J17" s="14"/>
      <c r="K17" s="14"/>
      <c r="L17" s="14"/>
      <c r="M17" s="14"/>
      <c r="N17" s="29"/>
    </row>
    <row r="18" spans="1:14" ht="15.75">
      <c r="A18" s="40" t="s">
        <v>32</v>
      </c>
      <c r="D18" s="8" t="s">
        <v>17</v>
      </c>
      <c r="F18" s="5"/>
      <c r="G18" s="5"/>
      <c r="H18" s="49"/>
      <c r="I18" s="49"/>
      <c r="J18" s="5"/>
      <c r="K18" s="5"/>
      <c r="L18" s="5"/>
      <c r="M18" s="5"/>
      <c r="N18" s="28"/>
    </row>
    <row r="19" spans="1:14" ht="12.75">
      <c r="A19" s="40">
        <v>12232</v>
      </c>
      <c r="B19" s="40" t="s">
        <v>37</v>
      </c>
      <c r="D19" t="s">
        <v>82</v>
      </c>
      <c r="F19" s="5">
        <v>500000</v>
      </c>
      <c r="G19" s="5">
        <f>H19-F19</f>
        <v>0</v>
      </c>
      <c r="H19" s="5">
        <v>500000</v>
      </c>
      <c r="I19" s="5">
        <v>500000</v>
      </c>
      <c r="J19" s="5">
        <f>H19-I19-L19</f>
        <v>0</v>
      </c>
      <c r="K19" s="5"/>
      <c r="L19" s="5">
        <v>0</v>
      </c>
      <c r="M19" s="5"/>
      <c r="N19" s="28">
        <v>0</v>
      </c>
    </row>
    <row r="20" spans="1:14" ht="12.75">
      <c r="A20" s="40">
        <v>12245</v>
      </c>
      <c r="B20" s="40" t="s">
        <v>37</v>
      </c>
      <c r="D20" t="s">
        <v>81</v>
      </c>
      <c r="F20" s="5">
        <v>200000</v>
      </c>
      <c r="G20" s="5">
        <f>H20-F20</f>
        <v>0</v>
      </c>
      <c r="H20" s="5">
        <v>200000</v>
      </c>
      <c r="I20" s="5">
        <v>200000</v>
      </c>
      <c r="J20" s="5">
        <f>H20-I20-L20</f>
        <v>0</v>
      </c>
      <c r="K20" s="5"/>
      <c r="L20" s="5">
        <v>0</v>
      </c>
      <c r="M20" s="5"/>
      <c r="N20" s="28">
        <v>0</v>
      </c>
    </row>
    <row r="21" spans="1:14" ht="12.75">
      <c r="A21" s="40">
        <v>12471</v>
      </c>
      <c r="D21" t="s">
        <v>68</v>
      </c>
      <c r="F21" s="5">
        <v>1000000</v>
      </c>
      <c r="G21" s="5">
        <f>H21-F21</f>
        <v>0</v>
      </c>
      <c r="H21" s="5">
        <v>1000000</v>
      </c>
      <c r="I21" s="5">
        <v>1000000</v>
      </c>
      <c r="J21" s="5">
        <f>H21-I21-L21</f>
        <v>0</v>
      </c>
      <c r="K21" s="5"/>
      <c r="L21" s="5">
        <v>0</v>
      </c>
      <c r="M21" s="5"/>
      <c r="N21" s="28">
        <v>0</v>
      </c>
    </row>
    <row r="22" spans="4:14" ht="12.75">
      <c r="D22" s="3" t="s">
        <v>10</v>
      </c>
      <c r="F22" s="14">
        <f>SUM(F19:F21)</f>
        <v>1700000</v>
      </c>
      <c r="G22" s="14">
        <f aca="true" t="shared" si="3" ref="G22:L22">SUM(G19:G21)</f>
        <v>0</v>
      </c>
      <c r="H22" s="14">
        <f>SUM(H19:H21)</f>
        <v>1700000</v>
      </c>
      <c r="I22" s="14">
        <f>SUM(I19:I21)</f>
        <v>1700000</v>
      </c>
      <c r="J22" s="14">
        <f t="shared" si="3"/>
        <v>0</v>
      </c>
      <c r="K22" s="14">
        <f t="shared" si="3"/>
        <v>0</v>
      </c>
      <c r="L22" s="14">
        <f t="shared" si="3"/>
        <v>0</v>
      </c>
      <c r="M22" s="14">
        <f>SUM(M21)</f>
        <v>0</v>
      </c>
      <c r="N22" s="29">
        <v>0</v>
      </c>
    </row>
    <row r="23" spans="4:14" ht="12.75">
      <c r="D23" s="3"/>
      <c r="F23" s="14"/>
      <c r="G23" s="14"/>
      <c r="H23" s="14"/>
      <c r="I23" s="14"/>
      <c r="J23" s="14"/>
      <c r="K23" s="14"/>
      <c r="L23" s="14"/>
      <c r="M23" s="14"/>
      <c r="N23" s="29"/>
    </row>
    <row r="24" spans="4:14" ht="15.75">
      <c r="D24" s="8" t="s">
        <v>84</v>
      </c>
      <c r="F24" s="14"/>
      <c r="G24" s="14"/>
      <c r="H24" s="49"/>
      <c r="I24" s="49"/>
      <c r="J24" s="14"/>
      <c r="K24" s="14"/>
      <c r="L24" s="14"/>
      <c r="M24" s="14"/>
      <c r="N24" s="29"/>
    </row>
    <row r="25" spans="1:14" ht="15" customHeight="1">
      <c r="A25" s="40">
        <v>12432</v>
      </c>
      <c r="D25" s="47" t="s">
        <v>80</v>
      </c>
      <c r="F25" s="38">
        <v>500000</v>
      </c>
      <c r="G25" s="5">
        <f>H25-F25</f>
        <v>0</v>
      </c>
      <c r="H25" s="38">
        <v>500000</v>
      </c>
      <c r="I25" s="38">
        <v>500000</v>
      </c>
      <c r="J25" s="5">
        <f>H25-I25-L25</f>
        <v>0</v>
      </c>
      <c r="K25" s="11"/>
      <c r="L25" s="14">
        <v>0</v>
      </c>
      <c r="M25" s="11"/>
      <c r="N25" s="29">
        <v>0</v>
      </c>
    </row>
    <row r="26" spans="4:14" ht="12.75" customHeight="1">
      <c r="D26" s="3" t="s">
        <v>10</v>
      </c>
      <c r="F26" s="14">
        <f>SUM(F25)</f>
        <v>500000</v>
      </c>
      <c r="G26" s="14">
        <f aca="true" t="shared" si="4" ref="G26:L26">SUM(G25)</f>
        <v>0</v>
      </c>
      <c r="H26" s="14">
        <f t="shared" si="4"/>
        <v>500000</v>
      </c>
      <c r="I26" s="14">
        <f t="shared" si="4"/>
        <v>500000</v>
      </c>
      <c r="J26" s="14">
        <f t="shared" si="4"/>
        <v>0</v>
      </c>
      <c r="K26" s="14">
        <f t="shared" si="4"/>
        <v>0</v>
      </c>
      <c r="L26" s="14">
        <f t="shared" si="4"/>
        <v>0</v>
      </c>
      <c r="M26" s="14">
        <f>SUM(M25)</f>
        <v>0</v>
      </c>
      <c r="N26" s="29">
        <v>0</v>
      </c>
    </row>
    <row r="27" spans="4:14" ht="12.75" customHeight="1">
      <c r="D27" s="3"/>
      <c r="F27" s="14"/>
      <c r="G27" s="11"/>
      <c r="H27" s="11"/>
      <c r="I27" s="11"/>
      <c r="J27" s="11"/>
      <c r="K27" s="11"/>
      <c r="L27" s="11"/>
      <c r="M27" s="11"/>
      <c r="N27" s="27"/>
    </row>
    <row r="28" spans="1:14" ht="15.75" customHeight="1">
      <c r="A28" s="40" t="s">
        <v>34</v>
      </c>
      <c r="D28" s="8" t="s">
        <v>20</v>
      </c>
      <c r="F28" s="11"/>
      <c r="G28" s="11"/>
      <c r="H28" s="49"/>
      <c r="I28" s="49"/>
      <c r="J28" s="11"/>
      <c r="K28" s="11"/>
      <c r="L28" s="11"/>
      <c r="M28" s="11"/>
      <c r="N28" s="27"/>
    </row>
    <row r="29" spans="1:14" ht="15">
      <c r="A29" s="40">
        <v>12472</v>
      </c>
      <c r="D29" s="47" t="s">
        <v>69</v>
      </c>
      <c r="F29" s="38">
        <v>5902565</v>
      </c>
      <c r="G29" s="5">
        <f>H29-F29</f>
        <v>0</v>
      </c>
      <c r="H29" s="38">
        <v>5902565</v>
      </c>
      <c r="I29" s="38">
        <v>5647479</v>
      </c>
      <c r="J29" s="5">
        <f>H29-I29-L29</f>
        <v>255086</v>
      </c>
      <c r="K29" s="11"/>
      <c r="L29" s="38">
        <v>0</v>
      </c>
      <c r="M29" s="11"/>
      <c r="N29" s="39">
        <v>0</v>
      </c>
    </row>
    <row r="30" spans="4:14" ht="15">
      <c r="D30" t="s">
        <v>83</v>
      </c>
      <c r="F30" s="38">
        <v>43695</v>
      </c>
      <c r="G30" s="5">
        <f>H30-F30</f>
        <v>0</v>
      </c>
      <c r="H30" s="38">
        <v>43695</v>
      </c>
      <c r="I30" s="38">
        <v>42310</v>
      </c>
      <c r="J30" s="5">
        <f>H30-I30-L30</f>
        <v>1385</v>
      </c>
      <c r="K30" s="11"/>
      <c r="L30" s="38">
        <v>0</v>
      </c>
      <c r="M30" s="11"/>
      <c r="N30" s="39"/>
    </row>
    <row r="31" spans="4:14" ht="15">
      <c r="D31" s="3" t="s">
        <v>10</v>
      </c>
      <c r="F31" s="11">
        <f>SUM(F29:F30)</f>
        <v>5946260</v>
      </c>
      <c r="G31" s="11">
        <f aca="true" t="shared" si="5" ref="G31:L31">SUM(G29:G30)</f>
        <v>0</v>
      </c>
      <c r="H31" s="11">
        <f t="shared" si="5"/>
        <v>5946260</v>
      </c>
      <c r="I31" s="11">
        <f t="shared" si="5"/>
        <v>5689789</v>
      </c>
      <c r="J31" s="11">
        <f t="shared" si="5"/>
        <v>256471</v>
      </c>
      <c r="K31" s="11">
        <f t="shared" si="5"/>
        <v>0</v>
      </c>
      <c r="L31" s="11">
        <f t="shared" si="5"/>
        <v>0</v>
      </c>
      <c r="M31" s="11">
        <f>M29</f>
        <v>0</v>
      </c>
      <c r="N31" s="27">
        <v>0</v>
      </c>
    </row>
    <row r="32" spans="2:14" ht="15">
      <c r="B32" s="4" t="s">
        <v>36</v>
      </c>
      <c r="D32" s="3" t="s">
        <v>15</v>
      </c>
      <c r="E32" s="3"/>
      <c r="F32" s="43">
        <f>SUM(F16,F22,F26,F31)</f>
        <v>28804496</v>
      </c>
      <c r="G32" s="43">
        <f aca="true" t="shared" si="6" ref="G32:L32">SUM(G16,G22,G26,G31)</f>
        <v>0</v>
      </c>
      <c r="H32" s="43">
        <f t="shared" si="6"/>
        <v>28804496</v>
      </c>
      <c r="I32" s="43">
        <f t="shared" si="6"/>
        <v>27461622</v>
      </c>
      <c r="J32" s="43">
        <f t="shared" si="6"/>
        <v>497779</v>
      </c>
      <c r="K32" s="43">
        <f t="shared" si="6"/>
        <v>0</v>
      </c>
      <c r="L32" s="43">
        <f t="shared" si="6"/>
        <v>845095</v>
      </c>
      <c r="M32" s="43">
        <f>SUM(M16+M22+M26+M31)</f>
        <v>0</v>
      </c>
      <c r="N32" s="43">
        <f>SUM(N16,N22,N26,N31)</f>
        <v>12872</v>
      </c>
    </row>
    <row r="33" spans="2:14" ht="3.75" customHeight="1">
      <c r="B33" s="4"/>
      <c r="D33" s="3"/>
      <c r="E33" s="3"/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/>
      <c r="L33" s="43">
        <v>0</v>
      </c>
      <c r="M33" s="43"/>
      <c r="N33" s="43">
        <v>0</v>
      </c>
    </row>
    <row r="34" spans="5:14" ht="9.75" customHeight="1">
      <c r="E34" s="17"/>
      <c r="F34" s="18"/>
      <c r="G34" s="12"/>
      <c r="H34" s="12"/>
      <c r="I34" s="12"/>
      <c r="J34" s="12"/>
      <c r="K34" s="12"/>
      <c r="L34" s="12"/>
      <c r="M34" s="13"/>
      <c r="N34" s="37"/>
    </row>
    <row r="35" spans="1:14" ht="18.75" customHeight="1">
      <c r="A35" s="40">
        <v>12004</v>
      </c>
      <c r="B35" s="40">
        <v>1104</v>
      </c>
      <c r="D35" s="9" t="s">
        <v>43</v>
      </c>
      <c r="E35" s="9"/>
      <c r="F35" s="5"/>
      <c r="G35" s="5"/>
      <c r="H35" s="5"/>
      <c r="I35" s="5"/>
      <c r="J35" s="5"/>
      <c r="K35" s="5"/>
      <c r="L35" s="5"/>
      <c r="M35" s="5"/>
      <c r="N35" s="28"/>
    </row>
    <row r="36" spans="1:14" ht="15" customHeight="1">
      <c r="A36" s="40" t="s">
        <v>30</v>
      </c>
      <c r="B36" s="40">
        <v>2403</v>
      </c>
      <c r="D36" s="8" t="s">
        <v>24</v>
      </c>
      <c r="E36" s="8"/>
      <c r="F36" s="5"/>
      <c r="G36" s="5"/>
      <c r="H36" s="49"/>
      <c r="I36" s="49"/>
      <c r="J36" s="5"/>
      <c r="K36" s="5"/>
      <c r="L36" s="5"/>
      <c r="M36" s="5"/>
      <c r="N36" s="28"/>
    </row>
    <row r="37" spans="1:14" ht="12.75">
      <c r="A37" s="40">
        <v>10010</v>
      </c>
      <c r="B37" s="40">
        <v>1</v>
      </c>
      <c r="D37" t="s">
        <v>48</v>
      </c>
      <c r="F37" s="10">
        <v>14362168</v>
      </c>
      <c r="G37" s="10">
        <f aca="true" t="shared" si="7" ref="G37:G42">H37-F37</f>
        <v>-127500</v>
      </c>
      <c r="H37" s="10">
        <v>14234668</v>
      </c>
      <c r="I37" s="10">
        <v>14049227</v>
      </c>
      <c r="J37" s="10">
        <f aca="true" t="shared" si="8" ref="J37:J42">H37-I37-L37</f>
        <v>185441</v>
      </c>
      <c r="K37" s="10"/>
      <c r="L37" s="10">
        <v>0</v>
      </c>
      <c r="M37" s="5"/>
      <c r="N37" s="26">
        <v>0</v>
      </c>
    </row>
    <row r="38" spans="1:14" ht="12.75">
      <c r="A38" s="40">
        <v>10020</v>
      </c>
      <c r="B38" s="40">
        <v>2</v>
      </c>
      <c r="D38" t="s">
        <v>49</v>
      </c>
      <c r="F38" s="5">
        <v>2052428</v>
      </c>
      <c r="G38" s="5">
        <f t="shared" si="7"/>
        <v>127500</v>
      </c>
      <c r="H38" s="5">
        <v>2179928</v>
      </c>
      <c r="I38" s="5">
        <v>2178860</v>
      </c>
      <c r="J38" s="5">
        <f t="shared" si="8"/>
        <v>1068</v>
      </c>
      <c r="K38" s="5"/>
      <c r="L38" s="5">
        <v>0</v>
      </c>
      <c r="M38" s="5"/>
      <c r="N38" s="28">
        <v>0</v>
      </c>
    </row>
    <row r="39" spans="1:14" ht="12.75">
      <c r="A39" s="40">
        <v>10050</v>
      </c>
      <c r="B39" s="40">
        <v>5</v>
      </c>
      <c r="D39" t="s">
        <v>55</v>
      </c>
      <c r="F39" s="5">
        <v>52600</v>
      </c>
      <c r="G39" s="5">
        <f t="shared" si="7"/>
        <v>0</v>
      </c>
      <c r="H39" s="5">
        <v>52600</v>
      </c>
      <c r="I39" s="5">
        <v>52484</v>
      </c>
      <c r="J39" s="5">
        <f t="shared" si="8"/>
        <v>116</v>
      </c>
      <c r="K39" s="5"/>
      <c r="L39" s="5">
        <v>0</v>
      </c>
      <c r="M39" s="5"/>
      <c r="N39" s="28">
        <v>0</v>
      </c>
    </row>
    <row r="40" spans="1:14" ht="12.75">
      <c r="A40" s="40">
        <v>12244</v>
      </c>
      <c r="B40" s="40">
        <v>40</v>
      </c>
      <c r="D40" t="s">
        <v>56</v>
      </c>
      <c r="F40" s="5">
        <v>11633356</v>
      </c>
      <c r="G40" s="5">
        <f t="shared" si="7"/>
        <v>0</v>
      </c>
      <c r="H40" s="5">
        <v>11633356</v>
      </c>
      <c r="I40" s="5">
        <v>10348215</v>
      </c>
      <c r="J40" s="5">
        <f t="shared" si="8"/>
        <v>1285141</v>
      </c>
      <c r="K40" s="5"/>
      <c r="L40" s="5">
        <v>0</v>
      </c>
      <c r="M40" s="5"/>
      <c r="N40" s="28">
        <v>0</v>
      </c>
    </row>
    <row r="41" spans="1:14" ht="12.75">
      <c r="A41" s="40">
        <v>12262</v>
      </c>
      <c r="B41" s="40">
        <v>45</v>
      </c>
      <c r="D41" t="s">
        <v>58</v>
      </c>
      <c r="F41" s="5">
        <v>237762</v>
      </c>
      <c r="G41" s="5">
        <f t="shared" si="7"/>
        <v>0</v>
      </c>
      <c r="H41" s="5">
        <v>237762</v>
      </c>
      <c r="I41" s="5">
        <v>237762</v>
      </c>
      <c r="J41" s="5">
        <f t="shared" si="8"/>
        <v>0</v>
      </c>
      <c r="K41" s="5"/>
      <c r="L41" s="5">
        <v>0</v>
      </c>
      <c r="M41" s="5"/>
      <c r="N41" s="28">
        <v>0</v>
      </c>
    </row>
    <row r="42" spans="4:14" ht="12.75">
      <c r="D42" t="s">
        <v>83</v>
      </c>
      <c r="F42" s="5">
        <v>220252</v>
      </c>
      <c r="G42" s="5">
        <f t="shared" si="7"/>
        <v>0</v>
      </c>
      <c r="H42" s="5">
        <v>220252</v>
      </c>
      <c r="I42" s="5">
        <v>145385</v>
      </c>
      <c r="J42" s="5">
        <f t="shared" si="8"/>
        <v>74867</v>
      </c>
      <c r="K42" s="5"/>
      <c r="L42" s="5">
        <v>0</v>
      </c>
      <c r="M42" s="5"/>
      <c r="N42" s="28"/>
    </row>
    <row r="43" spans="2:14" ht="15">
      <c r="B43" s="41"/>
      <c r="C43" s="15"/>
      <c r="D43" s="14" t="s">
        <v>10</v>
      </c>
      <c r="E43" s="14"/>
      <c r="F43" s="14">
        <f>SUM(F37:F42)</f>
        <v>28558566</v>
      </c>
      <c r="G43" s="14">
        <f>SUM(G37:G42)</f>
        <v>0</v>
      </c>
      <c r="H43" s="14">
        <f>SUM(H37:H42)</f>
        <v>28558566</v>
      </c>
      <c r="I43" s="14">
        <f>SUM(I37:I42)</f>
        <v>27011933</v>
      </c>
      <c r="J43" s="14">
        <f>SUM(J37:J42)</f>
        <v>1546633</v>
      </c>
      <c r="K43" s="14"/>
      <c r="L43" s="14">
        <f>SUM(L37:L42)</f>
        <v>0</v>
      </c>
      <c r="M43" s="6"/>
      <c r="N43" s="29">
        <v>0</v>
      </c>
    </row>
    <row r="44" spans="6:14" ht="12.75" customHeight="1">
      <c r="F44" s="5"/>
      <c r="G44" s="5"/>
      <c r="H44" s="5"/>
      <c r="I44" s="5"/>
      <c r="J44" s="5"/>
      <c r="K44" s="5"/>
      <c r="L44" s="5"/>
      <c r="M44" s="5"/>
      <c r="N44" s="28"/>
    </row>
    <row r="45" spans="1:14" ht="15.75" customHeight="1">
      <c r="A45" s="40" t="s">
        <v>31</v>
      </c>
      <c r="B45" s="40">
        <v>2408</v>
      </c>
      <c r="D45" s="53" t="s">
        <v>79</v>
      </c>
      <c r="E45" s="8"/>
      <c r="F45" s="5"/>
      <c r="G45" s="5"/>
      <c r="H45" s="49" t="s">
        <v>76</v>
      </c>
      <c r="I45" s="49" t="s">
        <v>76</v>
      </c>
      <c r="J45" s="5"/>
      <c r="K45" s="5"/>
      <c r="L45" s="5"/>
      <c r="M45" s="5"/>
      <c r="N45" s="28"/>
    </row>
    <row r="46" spans="1:14" ht="12.75">
      <c r="A46" s="40">
        <v>10010</v>
      </c>
      <c r="B46" s="40">
        <v>1</v>
      </c>
      <c r="D46" t="s">
        <v>48</v>
      </c>
      <c r="F46" s="5">
        <v>2100827</v>
      </c>
      <c r="G46" s="5">
        <f aca="true" t="shared" si="9" ref="G46:G51">H46-F46</f>
        <v>0</v>
      </c>
      <c r="H46" s="5">
        <v>2100827</v>
      </c>
      <c r="I46" s="5">
        <v>1557297</v>
      </c>
      <c r="J46" s="5">
        <f aca="true" t="shared" si="10" ref="J46:J51">H46-I46-L46</f>
        <v>543530</v>
      </c>
      <c r="K46" s="5"/>
      <c r="L46" s="5">
        <v>0</v>
      </c>
      <c r="M46" s="5"/>
      <c r="N46" s="28">
        <v>0</v>
      </c>
    </row>
    <row r="47" spans="1:14" ht="12.75">
      <c r="A47" s="40">
        <v>10020</v>
      </c>
      <c r="B47" s="40">
        <v>2</v>
      </c>
      <c r="D47" t="s">
        <v>49</v>
      </c>
      <c r="F47" s="5">
        <v>2701267</v>
      </c>
      <c r="G47" s="5">
        <f t="shared" si="9"/>
        <v>0</v>
      </c>
      <c r="H47" s="5">
        <v>2701267</v>
      </c>
      <c r="I47" s="5">
        <v>2113527</v>
      </c>
      <c r="J47" s="5">
        <f t="shared" si="10"/>
        <v>587740</v>
      </c>
      <c r="K47" s="5"/>
      <c r="L47" s="5">
        <v>0</v>
      </c>
      <c r="M47" s="5"/>
      <c r="N47" s="28">
        <v>0</v>
      </c>
    </row>
    <row r="48" spans="1:14" ht="12.75">
      <c r="A48" s="40">
        <v>10050</v>
      </c>
      <c r="B48" s="40">
        <v>5</v>
      </c>
      <c r="D48" t="s">
        <v>50</v>
      </c>
      <c r="F48" s="5">
        <v>15000</v>
      </c>
      <c r="G48" s="5">
        <f t="shared" si="9"/>
        <v>0</v>
      </c>
      <c r="H48" s="5">
        <v>15000</v>
      </c>
      <c r="I48" s="5">
        <v>14770</v>
      </c>
      <c r="J48" s="5">
        <f t="shared" si="10"/>
        <v>230</v>
      </c>
      <c r="K48" s="5"/>
      <c r="L48" s="5">
        <v>0</v>
      </c>
      <c r="M48" s="5"/>
      <c r="N48" s="28">
        <v>0</v>
      </c>
    </row>
    <row r="49" spans="1:14" ht="12.75">
      <c r="A49" s="40">
        <v>12244</v>
      </c>
      <c r="B49" s="40">
        <v>40</v>
      </c>
      <c r="D49" t="s">
        <v>56</v>
      </c>
      <c r="F49" s="5">
        <v>1719069</v>
      </c>
      <c r="G49" s="5">
        <f t="shared" si="9"/>
        <v>0</v>
      </c>
      <c r="H49" s="5">
        <v>1719069</v>
      </c>
      <c r="I49" s="5">
        <v>1150671</v>
      </c>
      <c r="J49" s="5">
        <f t="shared" si="10"/>
        <v>568398</v>
      </c>
      <c r="K49" s="5"/>
      <c r="L49" s="5">
        <v>0</v>
      </c>
      <c r="M49" s="5"/>
      <c r="N49" s="28">
        <v>0</v>
      </c>
    </row>
    <row r="50" spans="1:14" ht="12.75">
      <c r="A50" s="40">
        <v>12262</v>
      </c>
      <c r="B50" s="40">
        <v>45</v>
      </c>
      <c r="D50" t="s">
        <v>57</v>
      </c>
      <c r="F50" s="5">
        <v>142055</v>
      </c>
      <c r="G50" s="5">
        <f t="shared" si="9"/>
        <v>0</v>
      </c>
      <c r="H50" s="5">
        <v>142055</v>
      </c>
      <c r="I50" s="5">
        <v>142055</v>
      </c>
      <c r="J50" s="5">
        <f t="shared" si="10"/>
        <v>0</v>
      </c>
      <c r="K50" s="5"/>
      <c r="L50" s="5">
        <v>0</v>
      </c>
      <c r="M50" s="5"/>
      <c r="N50" s="28">
        <v>0</v>
      </c>
    </row>
    <row r="51" spans="4:14" ht="12.75">
      <c r="D51" t="s">
        <v>83</v>
      </c>
      <c r="F51" s="5">
        <v>193883</v>
      </c>
      <c r="G51" s="5">
        <f t="shared" si="9"/>
        <v>0</v>
      </c>
      <c r="H51" s="5">
        <v>193883</v>
      </c>
      <c r="I51" s="5">
        <v>46651</v>
      </c>
      <c r="J51" s="5">
        <f t="shared" si="10"/>
        <v>147232</v>
      </c>
      <c r="K51" s="5"/>
      <c r="L51" s="5">
        <v>0</v>
      </c>
      <c r="M51" s="5"/>
      <c r="N51" s="28">
        <v>0</v>
      </c>
    </row>
    <row r="52" spans="4:14" ht="12.75">
      <c r="D52" s="3" t="s">
        <v>10</v>
      </c>
      <c r="E52" s="3"/>
      <c r="F52" s="6">
        <f aca="true" t="shared" si="11" ref="F52:L52">SUM(F46:F51)</f>
        <v>6872101</v>
      </c>
      <c r="G52" s="6">
        <f t="shared" si="11"/>
        <v>0</v>
      </c>
      <c r="H52" s="6">
        <f t="shared" si="11"/>
        <v>6872101</v>
      </c>
      <c r="I52" s="6">
        <f t="shared" si="11"/>
        <v>5024971</v>
      </c>
      <c r="J52" s="6">
        <f t="shared" si="11"/>
        <v>1847130</v>
      </c>
      <c r="K52" s="6">
        <f t="shared" si="11"/>
        <v>0</v>
      </c>
      <c r="L52" s="6">
        <f t="shared" si="11"/>
        <v>0</v>
      </c>
      <c r="M52" s="6"/>
      <c r="N52" s="30">
        <v>0</v>
      </c>
    </row>
    <row r="53" spans="4:14" ht="12" customHeight="1">
      <c r="D53" s="3"/>
      <c r="E53" s="3"/>
      <c r="F53" s="6"/>
      <c r="G53" s="6"/>
      <c r="H53" s="6"/>
      <c r="I53" s="6"/>
      <c r="J53" s="6"/>
      <c r="K53" s="6"/>
      <c r="L53" s="6"/>
      <c r="M53" s="6"/>
      <c r="N53" s="30"/>
    </row>
    <row r="54" spans="1:14" ht="17.25">
      <c r="A54" s="57" t="s">
        <v>99</v>
      </c>
      <c r="B54" s="48" t="s">
        <v>70</v>
      </c>
      <c r="C54" s="58"/>
      <c r="D54" s="59" t="s">
        <v>98</v>
      </c>
      <c r="H54" s="49" t="s">
        <v>91</v>
      </c>
      <c r="I54" s="49" t="s">
        <v>91</v>
      </c>
      <c r="J54" s="11"/>
      <c r="K54" s="11"/>
      <c r="L54" s="11"/>
      <c r="M54" s="11"/>
      <c r="N54" s="28"/>
    </row>
    <row r="55" spans="1:14" ht="15">
      <c r="A55" s="57">
        <v>12563</v>
      </c>
      <c r="B55" s="57"/>
      <c r="C55" s="58"/>
      <c r="D55" s="58" t="s">
        <v>100</v>
      </c>
      <c r="F55" s="21">
        <v>31509441</v>
      </c>
      <c r="G55" s="5">
        <f>H55-F55</f>
        <v>0</v>
      </c>
      <c r="H55" s="67">
        <v>31509441</v>
      </c>
      <c r="I55" s="67">
        <v>31507574</v>
      </c>
      <c r="J55" s="5">
        <f>H55-I55-L55</f>
        <v>1867</v>
      </c>
      <c r="K55" s="11"/>
      <c r="L55" s="66">
        <v>0</v>
      </c>
      <c r="M55" s="11"/>
      <c r="N55" s="28">
        <v>0</v>
      </c>
    </row>
    <row r="56" spans="1:14" ht="15">
      <c r="A56" s="57"/>
      <c r="B56" s="57"/>
      <c r="C56" s="58"/>
      <c r="D56" t="s">
        <v>83</v>
      </c>
      <c r="F56" s="5">
        <v>0</v>
      </c>
      <c r="G56" s="5">
        <f>H56-F56</f>
        <v>0</v>
      </c>
      <c r="H56" s="67">
        <v>0</v>
      </c>
      <c r="I56" s="67">
        <v>75603</v>
      </c>
      <c r="J56" s="5">
        <f>H56-I56-L56</f>
        <v>-75603</v>
      </c>
      <c r="K56" s="11"/>
      <c r="L56" s="66">
        <v>0</v>
      </c>
      <c r="M56" s="11"/>
      <c r="N56" s="28">
        <v>0</v>
      </c>
    </row>
    <row r="57" spans="1:14" ht="15">
      <c r="A57" s="57"/>
      <c r="B57" s="60"/>
      <c r="C57" s="61"/>
      <c r="D57" s="62" t="s">
        <v>10</v>
      </c>
      <c r="F57" s="65">
        <f>SUM(F55:F56)</f>
        <v>31509441</v>
      </c>
      <c r="G57" s="5">
        <f>SUM(G55:G56)</f>
        <v>0</v>
      </c>
      <c r="H57" s="65">
        <f>SUM(H55:H56)</f>
        <v>31509441</v>
      </c>
      <c r="I57" s="65">
        <f>SUM(I55:I56)</f>
        <v>31583177</v>
      </c>
      <c r="J57" s="65">
        <f>SUM(J55:J56)</f>
        <v>-73736</v>
      </c>
      <c r="K57" s="11"/>
      <c r="L57" s="5">
        <f>L55</f>
        <v>0</v>
      </c>
      <c r="M57" s="11"/>
      <c r="N57" s="28">
        <v>0</v>
      </c>
    </row>
    <row r="58" spans="4:14" ht="12" customHeight="1">
      <c r="D58" s="3"/>
      <c r="E58" s="3"/>
      <c r="F58" s="6"/>
      <c r="G58" s="6"/>
      <c r="H58" s="6"/>
      <c r="I58" s="6"/>
      <c r="J58" s="6"/>
      <c r="K58" s="6"/>
      <c r="L58" s="6"/>
      <c r="M58" s="6"/>
      <c r="N58" s="30"/>
    </row>
    <row r="59" spans="1:14" ht="15.75" customHeight="1">
      <c r="A59" s="40" t="s">
        <v>72</v>
      </c>
      <c r="B59" s="48" t="s">
        <v>70</v>
      </c>
      <c r="C59" s="15"/>
      <c r="D59" s="8" t="s">
        <v>71</v>
      </c>
      <c r="E59" s="14"/>
      <c r="F59" s="11"/>
      <c r="G59" s="11"/>
      <c r="H59" s="49"/>
      <c r="I59" s="49"/>
      <c r="J59" s="11"/>
      <c r="K59" s="11"/>
      <c r="L59" s="11"/>
      <c r="M59" s="11"/>
      <c r="N59" s="27"/>
    </row>
    <row r="60" spans="1:14" ht="12.75">
      <c r="A60" s="40">
        <v>10010</v>
      </c>
      <c r="D60" t="s">
        <v>48</v>
      </c>
      <c r="F60" s="5">
        <v>291800</v>
      </c>
      <c r="G60" s="5">
        <f>H60-F60</f>
        <v>0</v>
      </c>
      <c r="H60" s="5">
        <v>291800</v>
      </c>
      <c r="I60" s="5">
        <v>291610</v>
      </c>
      <c r="J60" s="5">
        <f>H60-I60-L60</f>
        <v>190</v>
      </c>
      <c r="K60" s="5"/>
      <c r="L60" s="5">
        <v>0</v>
      </c>
      <c r="M60" s="5"/>
      <c r="N60" s="28">
        <v>0</v>
      </c>
    </row>
    <row r="61" spans="1:14" ht="12.75">
      <c r="A61" s="40">
        <v>10020</v>
      </c>
      <c r="D61" t="s">
        <v>49</v>
      </c>
      <c r="F61" s="5">
        <v>500</v>
      </c>
      <c r="G61" s="5">
        <f>H61-F61</f>
        <v>0</v>
      </c>
      <c r="H61" s="5">
        <v>500</v>
      </c>
      <c r="I61" s="5">
        <v>444</v>
      </c>
      <c r="J61" s="5">
        <f>H61-I61-L61</f>
        <v>56</v>
      </c>
      <c r="K61" s="5"/>
      <c r="L61" s="5">
        <v>0</v>
      </c>
      <c r="M61" s="5"/>
      <c r="N61" s="28">
        <v>0</v>
      </c>
    </row>
    <row r="62" spans="1:14" ht="12.75">
      <c r="A62" s="40">
        <v>12244</v>
      </c>
      <c r="D62" t="s">
        <v>52</v>
      </c>
      <c r="F62" s="5">
        <v>195858</v>
      </c>
      <c r="G62" s="5">
        <f>H62-F62</f>
        <v>0</v>
      </c>
      <c r="H62" s="5">
        <v>195858</v>
      </c>
      <c r="I62" s="5">
        <v>169569</v>
      </c>
      <c r="J62" s="5">
        <f>H62-I62-L62</f>
        <v>26289</v>
      </c>
      <c r="K62" s="5"/>
      <c r="L62" s="5">
        <v>0</v>
      </c>
      <c r="M62" s="5"/>
      <c r="N62" s="28">
        <v>0</v>
      </c>
    </row>
    <row r="63" spans="4:14" ht="12.75">
      <c r="D63" t="s">
        <v>83</v>
      </c>
      <c r="F63" s="5">
        <v>6296</v>
      </c>
      <c r="G63" s="5">
        <f>H63-F63</f>
        <v>0</v>
      </c>
      <c r="H63" s="5">
        <v>6296</v>
      </c>
      <c r="I63" s="5">
        <v>2669</v>
      </c>
      <c r="J63" s="5">
        <f>H63-I63-L63</f>
        <v>3627</v>
      </c>
      <c r="K63" s="5"/>
      <c r="L63" s="5">
        <v>0</v>
      </c>
      <c r="M63" s="5"/>
      <c r="N63" s="28">
        <v>0</v>
      </c>
    </row>
    <row r="64" spans="2:14" ht="15">
      <c r="B64" s="41"/>
      <c r="C64" s="15"/>
      <c r="D64" s="14" t="s">
        <v>10</v>
      </c>
      <c r="E64" s="14"/>
      <c r="F64" s="14">
        <f aca="true" t="shared" si="12" ref="F64:L64">SUM(F60:F63)</f>
        <v>494454</v>
      </c>
      <c r="G64" s="14">
        <f t="shared" si="12"/>
        <v>0</v>
      </c>
      <c r="H64" s="14">
        <f t="shared" si="12"/>
        <v>494454</v>
      </c>
      <c r="I64" s="14">
        <f t="shared" si="12"/>
        <v>464292</v>
      </c>
      <c r="J64" s="14">
        <f t="shared" si="12"/>
        <v>30162</v>
      </c>
      <c r="K64" s="14">
        <f t="shared" si="12"/>
        <v>0</v>
      </c>
      <c r="L64" s="14">
        <f t="shared" si="12"/>
        <v>0</v>
      </c>
      <c r="M64" s="14"/>
      <c r="N64" s="69">
        <f>SUM(N60:N63)</f>
        <v>0</v>
      </c>
    </row>
    <row r="65" spans="2:14" ht="15">
      <c r="B65" s="41"/>
      <c r="C65" s="15"/>
      <c r="D65" s="14"/>
      <c r="E65" s="14"/>
      <c r="F65" s="11"/>
      <c r="G65" s="11"/>
      <c r="H65" s="11"/>
      <c r="I65" s="11"/>
      <c r="J65" s="11"/>
      <c r="K65" s="11"/>
      <c r="L65" s="11"/>
      <c r="M65" s="11"/>
      <c r="N65" s="28"/>
    </row>
    <row r="66" spans="1:14" ht="17.25">
      <c r="A66" s="57" t="s">
        <v>85</v>
      </c>
      <c r="B66" s="57"/>
      <c r="C66" s="58"/>
      <c r="D66" s="59" t="s">
        <v>86</v>
      </c>
      <c r="H66" s="49" t="s">
        <v>91</v>
      </c>
      <c r="I66" s="49" t="s">
        <v>91</v>
      </c>
      <c r="J66" s="11"/>
      <c r="K66" s="11"/>
      <c r="L66" s="11"/>
      <c r="M66" s="11"/>
      <c r="N66" s="28"/>
    </row>
    <row r="67" spans="1:14" ht="15">
      <c r="A67" s="57">
        <v>12157</v>
      </c>
      <c r="B67" s="57"/>
      <c r="C67" s="58"/>
      <c r="D67" s="58" t="s">
        <v>87</v>
      </c>
      <c r="F67" s="21">
        <v>435000</v>
      </c>
      <c r="G67" s="5">
        <f>H67-F67</f>
        <v>0</v>
      </c>
      <c r="H67" s="67">
        <v>435000</v>
      </c>
      <c r="I67" s="67">
        <v>435000</v>
      </c>
      <c r="J67" s="5">
        <f>H67-I67-L67</f>
        <v>0</v>
      </c>
      <c r="K67" s="11"/>
      <c r="L67" s="66">
        <v>0</v>
      </c>
      <c r="M67" s="11"/>
      <c r="N67" s="28">
        <v>0</v>
      </c>
    </row>
    <row r="68" spans="1:14" ht="15">
      <c r="A68" s="57"/>
      <c r="B68" s="60"/>
      <c r="C68" s="61"/>
      <c r="D68" s="62" t="s">
        <v>10</v>
      </c>
      <c r="F68" s="65">
        <f>F67</f>
        <v>435000</v>
      </c>
      <c r="G68" s="5">
        <f>G67</f>
        <v>0</v>
      </c>
      <c r="H68" s="65">
        <f>H67</f>
        <v>435000</v>
      </c>
      <c r="I68" s="65">
        <f>I67</f>
        <v>435000</v>
      </c>
      <c r="J68" s="5">
        <f>J67</f>
        <v>0</v>
      </c>
      <c r="K68" s="11"/>
      <c r="L68" s="5">
        <f>L67</f>
        <v>0</v>
      </c>
      <c r="M68" s="11"/>
      <c r="N68" s="28">
        <v>0</v>
      </c>
    </row>
    <row r="69" spans="1:14" ht="15">
      <c r="A69" s="57"/>
      <c r="B69" s="57"/>
      <c r="C69" s="58"/>
      <c r="D69" s="63"/>
      <c r="F69" s="21"/>
      <c r="G69" s="21"/>
      <c r="H69" s="64"/>
      <c r="I69" s="64"/>
      <c r="J69" s="64"/>
      <c r="K69" s="11"/>
      <c r="L69" s="11"/>
      <c r="M69" s="11"/>
      <c r="N69" s="28"/>
    </row>
    <row r="70" spans="1:14" ht="17.25">
      <c r="A70" s="57" t="s">
        <v>88</v>
      </c>
      <c r="B70" s="57"/>
      <c r="C70" s="58"/>
      <c r="D70" s="59" t="s">
        <v>89</v>
      </c>
      <c r="F70" s="21"/>
      <c r="G70" s="21"/>
      <c r="H70" s="49" t="s">
        <v>92</v>
      </c>
      <c r="I70" s="49" t="s">
        <v>92</v>
      </c>
      <c r="J70" s="64"/>
      <c r="K70" s="11"/>
      <c r="L70" s="11"/>
      <c r="M70" s="11"/>
      <c r="N70" s="28"/>
    </row>
    <row r="71" spans="1:14" ht="15">
      <c r="A71" s="57">
        <v>12004</v>
      </c>
      <c r="B71" s="57"/>
      <c r="C71" s="58"/>
      <c r="D71" s="58" t="s">
        <v>90</v>
      </c>
      <c r="F71" s="21">
        <v>475000</v>
      </c>
      <c r="G71" s="5">
        <f>H71-F71</f>
        <v>0</v>
      </c>
      <c r="H71" s="67">
        <v>475000</v>
      </c>
      <c r="I71" s="67">
        <v>475000</v>
      </c>
      <c r="J71" s="5">
        <f>H71-I71-L71</f>
        <v>0</v>
      </c>
      <c r="K71" s="11"/>
      <c r="L71" s="14">
        <v>0</v>
      </c>
      <c r="M71" s="11"/>
      <c r="N71" s="28">
        <v>0</v>
      </c>
    </row>
    <row r="72" spans="1:14" ht="15">
      <c r="A72" s="57"/>
      <c r="B72" s="57"/>
      <c r="C72" s="58"/>
      <c r="D72" s="62" t="s">
        <v>10</v>
      </c>
      <c r="F72" s="64">
        <f>F71</f>
        <v>475000</v>
      </c>
      <c r="G72" s="68">
        <f>G71</f>
        <v>0</v>
      </c>
      <c r="H72" s="11">
        <f>H71</f>
        <v>475000</v>
      </c>
      <c r="I72" s="11">
        <f>I71</f>
        <v>475000</v>
      </c>
      <c r="J72" s="11">
        <f>J71</f>
        <v>0</v>
      </c>
      <c r="K72" s="11"/>
      <c r="L72" s="11">
        <f>L71</f>
        <v>0</v>
      </c>
      <c r="M72" s="11"/>
      <c r="N72" s="28">
        <v>0</v>
      </c>
    </row>
    <row r="73" spans="2:14" ht="15">
      <c r="B73" s="4" t="s">
        <v>36</v>
      </c>
      <c r="D73" s="16" t="s">
        <v>23</v>
      </c>
      <c r="E73" s="3"/>
      <c r="F73" s="45">
        <f>F43+F52+F57+F64+F68+F72</f>
        <v>68344562</v>
      </c>
      <c r="G73" s="45">
        <f>G43+G52+G64+G68+G72</f>
        <v>0</v>
      </c>
      <c r="H73" s="45">
        <f>H43+H52+H64+H68+H72+H57</f>
        <v>68344562</v>
      </c>
      <c r="I73" s="45">
        <f>I43+I52+I64+I68+I72+I57</f>
        <v>64994373</v>
      </c>
      <c r="J73" s="45">
        <f>J43+J52+J64+J68+J72+J57</f>
        <v>3350189</v>
      </c>
      <c r="K73" s="45">
        <f>K43+K52+K64+K68+K72+K57</f>
        <v>0</v>
      </c>
      <c r="L73" s="45">
        <f>L43+L52+L64+L68+L72+L57</f>
        <v>0</v>
      </c>
      <c r="M73" s="45">
        <f>M43+M52+M64+M68+M72</f>
        <v>0</v>
      </c>
      <c r="N73" s="28">
        <f>SUM(N43,N52,N57,N64,N68,N72)</f>
        <v>0</v>
      </c>
    </row>
    <row r="74" spans="2:14" ht="3.75" customHeight="1">
      <c r="B74" s="4"/>
      <c r="D74" s="3"/>
      <c r="E74" s="3"/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/>
      <c r="L74" s="43">
        <v>0</v>
      </c>
      <c r="M74" s="43"/>
      <c r="N74" s="43">
        <v>0</v>
      </c>
    </row>
    <row r="75" spans="6:14" ht="12.75">
      <c r="F75" s="5"/>
      <c r="G75" s="5"/>
      <c r="H75" s="5"/>
      <c r="I75" s="5"/>
      <c r="J75" s="5"/>
      <c r="K75" s="5"/>
      <c r="L75" s="5"/>
      <c r="M75" s="5"/>
      <c r="N75" s="28"/>
    </row>
    <row r="76" spans="1:14" ht="18.75">
      <c r="A76" s="40">
        <v>12006</v>
      </c>
      <c r="B76" s="40">
        <v>1106</v>
      </c>
      <c r="D76" s="9" t="s">
        <v>44</v>
      </c>
      <c r="E76" s="9"/>
      <c r="F76" s="5"/>
      <c r="G76" s="5"/>
      <c r="H76" s="5"/>
      <c r="I76" s="5"/>
      <c r="J76" s="5"/>
      <c r="K76" s="5"/>
      <c r="L76" s="5"/>
      <c r="M76" s="5"/>
      <c r="N76" s="28"/>
    </row>
    <row r="77" spans="1:14" ht="15.75" customHeight="1">
      <c r="A77" s="40" t="s">
        <v>35</v>
      </c>
      <c r="B77" s="40">
        <v>2406</v>
      </c>
      <c r="D77" s="8" t="s">
        <v>16</v>
      </c>
      <c r="E77" s="8"/>
      <c r="F77" s="10"/>
      <c r="G77" s="10"/>
      <c r="H77" s="49"/>
      <c r="I77" s="49"/>
      <c r="J77" s="10"/>
      <c r="K77" s="10"/>
      <c r="L77" s="10"/>
      <c r="M77" s="5"/>
      <c r="N77" s="26"/>
    </row>
    <row r="78" spans="1:14" ht="12.75">
      <c r="A78" s="40">
        <v>10010</v>
      </c>
      <c r="B78" s="40">
        <v>1</v>
      </c>
      <c r="D78" t="s">
        <v>48</v>
      </c>
      <c r="F78" s="10">
        <v>1353521</v>
      </c>
      <c r="G78" s="10">
        <f aca="true" t="shared" si="13" ref="G78:G83">H78-F78</f>
        <v>0</v>
      </c>
      <c r="H78" s="10">
        <v>1353521</v>
      </c>
      <c r="I78" s="10">
        <v>1125917</v>
      </c>
      <c r="J78" s="10">
        <f aca="true" t="shared" si="14" ref="J78:J83">H78-I78-L78</f>
        <v>227604</v>
      </c>
      <c r="K78" s="10"/>
      <c r="L78" s="10">
        <v>0</v>
      </c>
      <c r="M78" s="5"/>
      <c r="N78" s="26">
        <v>0</v>
      </c>
    </row>
    <row r="79" spans="1:14" ht="12.75">
      <c r="A79" s="40">
        <v>10020</v>
      </c>
      <c r="B79" s="40">
        <v>2</v>
      </c>
      <c r="D79" t="s">
        <v>59</v>
      </c>
      <c r="F79" s="5">
        <f>282907+57200</f>
        <v>340107</v>
      </c>
      <c r="G79" s="5">
        <f t="shared" si="13"/>
        <v>0</v>
      </c>
      <c r="H79" s="5">
        <v>340107</v>
      </c>
      <c r="I79" s="5">
        <v>283415</v>
      </c>
      <c r="J79" s="5">
        <f t="shared" si="14"/>
        <v>56692</v>
      </c>
      <c r="K79" s="5"/>
      <c r="L79" s="5">
        <v>0</v>
      </c>
      <c r="M79" s="5"/>
      <c r="N79" s="28">
        <v>57200</v>
      </c>
    </row>
    <row r="80" spans="1:14" ht="12.75">
      <c r="A80" s="40">
        <v>10050</v>
      </c>
      <c r="B80" s="40">
        <v>5</v>
      </c>
      <c r="D80" t="s">
        <v>55</v>
      </c>
      <c r="F80" s="5">
        <v>2200</v>
      </c>
      <c r="G80" s="5">
        <f t="shared" si="13"/>
        <v>0</v>
      </c>
      <c r="H80" s="5">
        <v>2200</v>
      </c>
      <c r="I80" s="5">
        <v>2200</v>
      </c>
      <c r="J80" s="5">
        <f t="shared" si="14"/>
        <v>0</v>
      </c>
      <c r="K80" s="5"/>
      <c r="L80" s="5">
        <v>0</v>
      </c>
      <c r="M80" s="5"/>
      <c r="N80" s="28">
        <v>0</v>
      </c>
    </row>
    <row r="81" spans="1:14" ht="12.75">
      <c r="A81" s="40">
        <v>12244</v>
      </c>
      <c r="B81" s="40">
        <v>40</v>
      </c>
      <c r="D81" t="s">
        <v>56</v>
      </c>
      <c r="F81" s="5">
        <v>1162909</v>
      </c>
      <c r="G81" s="5">
        <f t="shared" si="13"/>
        <v>0</v>
      </c>
      <c r="H81" s="5">
        <v>1162909</v>
      </c>
      <c r="I81" s="5">
        <v>856484</v>
      </c>
      <c r="J81" s="5">
        <f t="shared" si="14"/>
        <v>306425</v>
      </c>
      <c r="K81" s="5"/>
      <c r="L81" s="5">
        <v>0</v>
      </c>
      <c r="M81" s="5"/>
      <c r="N81" s="28">
        <v>0</v>
      </c>
    </row>
    <row r="82" spans="1:14" ht="12.75">
      <c r="A82" s="40">
        <v>12262</v>
      </c>
      <c r="B82" s="40">
        <v>45</v>
      </c>
      <c r="D82" t="s">
        <v>57</v>
      </c>
      <c r="F82" s="5">
        <v>100</v>
      </c>
      <c r="G82" s="5">
        <f t="shared" si="13"/>
        <v>0</v>
      </c>
      <c r="H82" s="5">
        <v>100</v>
      </c>
      <c r="I82" s="5">
        <v>-49789</v>
      </c>
      <c r="J82" s="5">
        <f t="shared" si="14"/>
        <v>49889</v>
      </c>
      <c r="K82" s="5"/>
      <c r="L82" s="5">
        <v>0</v>
      </c>
      <c r="M82" s="5"/>
      <c r="N82" s="28">
        <v>0</v>
      </c>
    </row>
    <row r="83" spans="4:14" ht="12.75">
      <c r="D83" t="s">
        <v>83</v>
      </c>
      <c r="F83" s="5">
        <v>32468</v>
      </c>
      <c r="G83" s="5">
        <f t="shared" si="13"/>
        <v>0</v>
      </c>
      <c r="H83" s="5">
        <v>32468</v>
      </c>
      <c r="I83" s="5">
        <v>7128</v>
      </c>
      <c r="J83" s="5">
        <f t="shared" si="14"/>
        <v>25340</v>
      </c>
      <c r="K83" s="5"/>
      <c r="L83" s="5">
        <v>0</v>
      </c>
      <c r="M83" s="5"/>
      <c r="N83" s="28">
        <v>0</v>
      </c>
    </row>
    <row r="84" spans="4:14" ht="12.75">
      <c r="D84" s="3" t="s">
        <v>10</v>
      </c>
      <c r="E84" s="3"/>
      <c r="F84" s="6">
        <f>SUM(F78:F83)</f>
        <v>2891305</v>
      </c>
      <c r="G84" s="6">
        <f>SUM(G78:G83)</f>
        <v>0</v>
      </c>
      <c r="H84" s="6">
        <f>SUM(H78:H83)</f>
        <v>2891305</v>
      </c>
      <c r="I84" s="6">
        <f>SUM(I78:I83)</f>
        <v>2225355</v>
      </c>
      <c r="J84" s="6">
        <f>SUM(J78:J83)</f>
        <v>665950</v>
      </c>
      <c r="K84" s="6"/>
      <c r="L84" s="6">
        <f>SUM(L78:L83)</f>
        <v>0</v>
      </c>
      <c r="M84" s="6">
        <f>SUM(M78:M83)</f>
        <v>0</v>
      </c>
      <c r="N84" s="28">
        <f>SUM(N78:N83)</f>
        <v>57200</v>
      </c>
    </row>
    <row r="85" spans="4:14" ht="12" customHeight="1">
      <c r="D85" s="3"/>
      <c r="E85" s="3"/>
      <c r="F85" s="6"/>
      <c r="G85" s="6"/>
      <c r="H85" s="6"/>
      <c r="I85" s="6"/>
      <c r="J85" s="6"/>
      <c r="K85" s="6"/>
      <c r="L85" s="6"/>
      <c r="M85" s="6"/>
      <c r="N85" s="30"/>
    </row>
    <row r="86" spans="1:14" ht="15.75" customHeight="1">
      <c r="A86" s="54" t="s">
        <v>78</v>
      </c>
      <c r="B86" s="40">
        <v>2407</v>
      </c>
      <c r="D86" s="8" t="s">
        <v>101</v>
      </c>
      <c r="E86" s="8"/>
      <c r="F86" s="5"/>
      <c r="G86" s="5"/>
      <c r="H86" s="51"/>
      <c r="I86" s="51"/>
      <c r="J86" s="5"/>
      <c r="K86" s="5"/>
      <c r="L86" s="5"/>
      <c r="M86" s="5"/>
      <c r="N86" s="28"/>
    </row>
    <row r="87" spans="1:14" ht="12.75">
      <c r="A87" s="40">
        <v>10010</v>
      </c>
      <c r="B87" s="40">
        <v>1</v>
      </c>
      <c r="D87" t="s">
        <v>60</v>
      </c>
      <c r="F87" s="5">
        <v>11495649</v>
      </c>
      <c r="G87" s="5">
        <f aca="true" t="shared" si="15" ref="G87:G92">H87-F87</f>
        <v>0</v>
      </c>
      <c r="H87" s="5">
        <v>11495649</v>
      </c>
      <c r="I87" s="5">
        <v>10716316</v>
      </c>
      <c r="J87" s="5">
        <f aca="true" t="shared" si="16" ref="J87:J92">H87-I87-L87</f>
        <v>779333</v>
      </c>
      <c r="K87" s="5"/>
      <c r="L87" s="5">
        <v>0</v>
      </c>
      <c r="M87" s="5"/>
      <c r="N87" s="28">
        <v>0</v>
      </c>
    </row>
    <row r="88" spans="1:14" ht="12.75">
      <c r="A88" s="40">
        <v>10020</v>
      </c>
      <c r="B88" s="40">
        <v>2</v>
      </c>
      <c r="D88" t="s">
        <v>59</v>
      </c>
      <c r="F88" s="5">
        <f>1479456+700000</f>
        <v>2179456</v>
      </c>
      <c r="G88" s="5">
        <f t="shared" si="15"/>
        <v>0</v>
      </c>
      <c r="H88" s="5">
        <v>2179456</v>
      </c>
      <c r="I88" s="5">
        <v>1697461</v>
      </c>
      <c r="J88" s="5">
        <f t="shared" si="16"/>
        <v>366995</v>
      </c>
      <c r="K88" s="5"/>
      <c r="L88" s="5">
        <v>115000</v>
      </c>
      <c r="M88" s="5"/>
      <c r="N88" s="28">
        <v>700000</v>
      </c>
    </row>
    <row r="89" spans="1:14" ht="12.75">
      <c r="A89" s="40">
        <v>10050</v>
      </c>
      <c r="B89" s="40">
        <v>5</v>
      </c>
      <c r="D89" t="s">
        <v>55</v>
      </c>
      <c r="F89" s="5">
        <f>19500+599000</f>
        <v>618500</v>
      </c>
      <c r="G89" s="5">
        <f t="shared" si="15"/>
        <v>0</v>
      </c>
      <c r="H89" s="5">
        <v>618500</v>
      </c>
      <c r="I89" s="5">
        <v>276937</v>
      </c>
      <c r="J89" s="5">
        <f t="shared" si="16"/>
        <v>1563</v>
      </c>
      <c r="K89" s="5"/>
      <c r="L89" s="5">
        <v>340000</v>
      </c>
      <c r="M89" s="5"/>
      <c r="N89" s="28">
        <v>599000</v>
      </c>
    </row>
    <row r="90" spans="1:14" ht="12.75">
      <c r="A90" s="40">
        <v>12244</v>
      </c>
      <c r="B90" s="40">
        <v>40</v>
      </c>
      <c r="D90" t="s">
        <v>56</v>
      </c>
      <c r="F90" s="5">
        <v>9311476</v>
      </c>
      <c r="G90" s="5">
        <f t="shared" si="15"/>
        <v>0</v>
      </c>
      <c r="H90" s="5">
        <v>9311476</v>
      </c>
      <c r="I90" s="5">
        <v>7926274</v>
      </c>
      <c r="J90" s="5">
        <f t="shared" si="16"/>
        <v>1385202</v>
      </c>
      <c r="K90" s="5"/>
      <c r="L90" s="5">
        <v>0</v>
      </c>
      <c r="M90" s="5"/>
      <c r="N90" s="28">
        <v>0</v>
      </c>
    </row>
    <row r="91" spans="1:14" ht="12.75">
      <c r="A91" s="40">
        <v>12262</v>
      </c>
      <c r="B91" s="40">
        <v>45</v>
      </c>
      <c r="D91" t="s">
        <v>57</v>
      </c>
      <c r="F91" s="5">
        <v>261986</v>
      </c>
      <c r="G91" s="5">
        <f t="shared" si="15"/>
        <v>0</v>
      </c>
      <c r="H91" s="5">
        <v>261986</v>
      </c>
      <c r="I91" s="5">
        <v>261986</v>
      </c>
      <c r="J91" s="5">
        <f t="shared" si="16"/>
        <v>0</v>
      </c>
      <c r="K91" s="5"/>
      <c r="L91" s="5">
        <v>0</v>
      </c>
      <c r="M91" s="5"/>
      <c r="N91" s="28">
        <v>0</v>
      </c>
    </row>
    <row r="92" spans="4:14" ht="12.75">
      <c r="D92" t="s">
        <v>83</v>
      </c>
      <c r="F92" s="5">
        <v>187173</v>
      </c>
      <c r="G92" s="5">
        <f t="shared" si="15"/>
        <v>0</v>
      </c>
      <c r="H92" s="5">
        <v>187173</v>
      </c>
      <c r="I92" s="5">
        <v>69215</v>
      </c>
      <c r="J92" s="5">
        <f t="shared" si="16"/>
        <v>117958</v>
      </c>
      <c r="K92" s="5"/>
      <c r="L92" s="5">
        <v>0</v>
      </c>
      <c r="M92" s="5"/>
      <c r="N92" s="28"/>
    </row>
    <row r="93" spans="4:14" ht="15">
      <c r="D93" s="3" t="s">
        <v>10</v>
      </c>
      <c r="E93" s="3"/>
      <c r="F93" s="11">
        <f>SUM(F87:F92)</f>
        <v>24054240</v>
      </c>
      <c r="G93" s="11">
        <f>SUM(G87:G92)</f>
        <v>0</v>
      </c>
      <c r="H93" s="11">
        <f>SUM(H87:H92)</f>
        <v>24054240</v>
      </c>
      <c r="I93" s="11">
        <f>SUM(I87:I92)</f>
        <v>20948189</v>
      </c>
      <c r="J93" s="11">
        <f>SUM(J87:J92)</f>
        <v>2651051</v>
      </c>
      <c r="K93" s="11"/>
      <c r="L93" s="11">
        <f>SUM(L87:L92)</f>
        <v>455000</v>
      </c>
      <c r="M93" s="11"/>
      <c r="N93" s="11">
        <f>SUM(N87:N92)</f>
        <v>1299000</v>
      </c>
    </row>
    <row r="94" spans="2:14" ht="15">
      <c r="B94" s="50" t="s">
        <v>36</v>
      </c>
      <c r="D94" s="52" t="s">
        <v>77</v>
      </c>
      <c r="E94" s="3"/>
      <c r="F94" s="45">
        <f>F84+F93</f>
        <v>26945545</v>
      </c>
      <c r="G94" s="45">
        <f>G84+G93</f>
        <v>0</v>
      </c>
      <c r="H94" s="45">
        <f>H84+H93</f>
        <v>26945545</v>
      </c>
      <c r="I94" s="45">
        <f>I84+I93</f>
        <v>23173544</v>
      </c>
      <c r="J94" s="45">
        <f>J84+J93</f>
        <v>3317001</v>
      </c>
      <c r="K94" s="44"/>
      <c r="L94" s="45">
        <f>L84+L93</f>
        <v>455000</v>
      </c>
      <c r="M94" s="14"/>
      <c r="N94" s="45">
        <f>N84+N93</f>
        <v>1356200</v>
      </c>
    </row>
    <row r="95" spans="2:14" ht="4.5" customHeight="1">
      <c r="B95" s="4" t="s">
        <v>36</v>
      </c>
      <c r="D95" s="3"/>
      <c r="E95" s="3"/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/>
      <c r="L95" s="43">
        <v>0</v>
      </c>
      <c r="M95" s="43"/>
      <c r="N95" s="43">
        <v>0</v>
      </c>
    </row>
    <row r="96" spans="2:14" ht="15">
      <c r="B96" s="4"/>
      <c r="D96" s="3"/>
      <c r="E96" s="3"/>
      <c r="F96" s="43"/>
      <c r="G96" s="43"/>
      <c r="H96" s="43"/>
      <c r="I96" s="43"/>
      <c r="J96" s="43"/>
      <c r="K96" s="43"/>
      <c r="L96" s="43"/>
      <c r="M96" s="43"/>
      <c r="N96" s="43"/>
    </row>
    <row r="97" spans="1:14" ht="18.75" customHeight="1">
      <c r="A97" s="40">
        <v>12007</v>
      </c>
      <c r="B97" s="40">
        <v>1108</v>
      </c>
      <c r="D97" s="9" t="s">
        <v>45</v>
      </c>
      <c r="E97" s="9"/>
      <c r="F97" s="5"/>
      <c r="G97" s="5"/>
      <c r="H97" s="5"/>
      <c r="I97" s="5"/>
      <c r="J97" s="5"/>
      <c r="K97" s="5"/>
      <c r="L97" s="5"/>
      <c r="M97" s="5"/>
      <c r="N97" s="28"/>
    </row>
    <row r="98" spans="1:9" ht="15.75" customHeight="1">
      <c r="A98" s="40" t="s">
        <v>66</v>
      </c>
      <c r="D98" s="8" t="s">
        <v>65</v>
      </c>
      <c r="E98" s="9"/>
      <c r="H98" s="51"/>
      <c r="I98" s="51"/>
    </row>
    <row r="99" spans="1:14" ht="12.75" customHeight="1">
      <c r="A99" s="40">
        <v>10010</v>
      </c>
      <c r="D99" t="s">
        <v>53</v>
      </c>
      <c r="E99" s="9"/>
      <c r="F99" s="10">
        <v>382159</v>
      </c>
      <c r="G99" s="10">
        <f>H99-F99</f>
        <v>0</v>
      </c>
      <c r="H99" s="10">
        <v>382159</v>
      </c>
      <c r="I99" s="10">
        <v>314927</v>
      </c>
      <c r="J99" s="10">
        <f>H99-I99-L99</f>
        <v>67232</v>
      </c>
      <c r="K99" s="10"/>
      <c r="L99" s="33">
        <v>0</v>
      </c>
      <c r="M99" s="5"/>
      <c r="N99" s="26">
        <v>0</v>
      </c>
    </row>
    <row r="100" spans="1:14" ht="12.75">
      <c r="A100" s="40">
        <v>10020</v>
      </c>
      <c r="B100" s="40">
        <v>2</v>
      </c>
      <c r="D100" t="s">
        <v>59</v>
      </c>
      <c r="F100" s="5">
        <v>17000</v>
      </c>
      <c r="G100" s="5">
        <f>H100-F100</f>
        <v>0</v>
      </c>
      <c r="H100" s="5">
        <v>17000</v>
      </c>
      <c r="I100" s="5">
        <v>5211</v>
      </c>
      <c r="J100" s="5">
        <f>H100-I100-L100</f>
        <v>11789</v>
      </c>
      <c r="K100" s="5"/>
      <c r="L100" s="34">
        <v>0</v>
      </c>
      <c r="M100" s="5"/>
      <c r="N100" s="28">
        <v>0</v>
      </c>
    </row>
    <row r="101" spans="1:14" ht="12.75">
      <c r="A101" s="40">
        <v>10050</v>
      </c>
      <c r="B101" s="40">
        <v>5</v>
      </c>
      <c r="D101" t="s">
        <v>62</v>
      </c>
      <c r="F101" s="5">
        <v>1</v>
      </c>
      <c r="G101" s="5">
        <f>H101-F101</f>
        <v>0</v>
      </c>
      <c r="H101" s="5">
        <v>1</v>
      </c>
      <c r="I101" s="5">
        <v>0</v>
      </c>
      <c r="J101" s="5">
        <f>H101-I101-L101</f>
        <v>1</v>
      </c>
      <c r="K101" s="5"/>
      <c r="L101" s="5">
        <v>0</v>
      </c>
      <c r="M101" s="5"/>
      <c r="N101" s="28">
        <v>0</v>
      </c>
    </row>
    <row r="102" spans="1:14" ht="12.75">
      <c r="A102" s="40">
        <v>12244</v>
      </c>
      <c r="D102" t="s">
        <v>52</v>
      </c>
      <c r="F102" s="5">
        <v>273645</v>
      </c>
      <c r="G102" s="5">
        <f>H102-F102</f>
        <v>0</v>
      </c>
      <c r="H102" s="5">
        <v>273645</v>
      </c>
      <c r="I102" s="5">
        <v>251013</v>
      </c>
      <c r="J102" s="5">
        <f>H102-I102-L102</f>
        <v>22632</v>
      </c>
      <c r="K102" s="5"/>
      <c r="L102" s="5">
        <v>0</v>
      </c>
      <c r="M102" s="5"/>
      <c r="N102" s="28">
        <v>0</v>
      </c>
    </row>
    <row r="103" spans="4:14" ht="12.75">
      <c r="D103" t="s">
        <v>83</v>
      </c>
      <c r="F103" s="5">
        <v>4155</v>
      </c>
      <c r="G103" s="5">
        <f>H103-F103</f>
        <v>0</v>
      </c>
      <c r="H103" s="5">
        <v>4155</v>
      </c>
      <c r="I103" s="5">
        <v>-3398</v>
      </c>
      <c r="J103" s="5">
        <f>H103-I103-L103</f>
        <v>7553</v>
      </c>
      <c r="K103" s="5"/>
      <c r="L103" s="5">
        <v>0</v>
      </c>
      <c r="M103" s="5"/>
      <c r="N103" s="28">
        <v>0</v>
      </c>
    </row>
    <row r="104" spans="4:14" ht="15.75" customHeight="1">
      <c r="D104" s="3" t="s">
        <v>10</v>
      </c>
      <c r="E104" s="9"/>
      <c r="F104" s="14">
        <f aca="true" t="shared" si="17" ref="F104:L104">SUM(F99:F103)</f>
        <v>676960</v>
      </c>
      <c r="G104" s="14">
        <f t="shared" si="17"/>
        <v>0</v>
      </c>
      <c r="H104" s="14">
        <f t="shared" si="17"/>
        <v>676960</v>
      </c>
      <c r="I104" s="14">
        <f t="shared" si="17"/>
        <v>567753</v>
      </c>
      <c r="J104" s="14">
        <f t="shared" si="17"/>
        <v>109207</v>
      </c>
      <c r="K104" s="14">
        <f t="shared" si="17"/>
        <v>0</v>
      </c>
      <c r="L104" s="14">
        <f t="shared" si="17"/>
        <v>0</v>
      </c>
      <c r="M104" s="14"/>
      <c r="N104" s="14">
        <f>SUM(N99:N103)</f>
        <v>0</v>
      </c>
    </row>
    <row r="105" spans="4:14" ht="12.75" customHeight="1">
      <c r="D105" s="3"/>
      <c r="E105" s="9"/>
      <c r="F105" s="5"/>
      <c r="G105" s="5"/>
      <c r="H105" s="5"/>
      <c r="I105" s="5"/>
      <c r="J105" s="5"/>
      <c r="K105" s="5"/>
      <c r="L105" s="5"/>
      <c r="M105" s="5"/>
      <c r="N105" s="28"/>
    </row>
    <row r="106" spans="1:14" ht="15.75" customHeight="1">
      <c r="A106" s="40" t="s">
        <v>32</v>
      </c>
      <c r="B106" s="40">
        <v>2610</v>
      </c>
      <c r="D106" s="8" t="s">
        <v>17</v>
      </c>
      <c r="E106" s="8"/>
      <c r="F106" s="5"/>
      <c r="G106" s="5"/>
      <c r="H106" s="51"/>
      <c r="I106" s="51"/>
      <c r="J106" s="5"/>
      <c r="K106" s="5"/>
      <c r="L106" s="5"/>
      <c r="M106" s="5"/>
      <c r="N106" s="28"/>
    </row>
    <row r="107" spans="1:14" ht="12.75">
      <c r="A107" s="40">
        <v>12045</v>
      </c>
      <c r="B107" s="40">
        <v>11</v>
      </c>
      <c r="D107" t="s">
        <v>61</v>
      </c>
      <c r="F107" s="5">
        <v>683653</v>
      </c>
      <c r="G107" s="5">
        <f>H107-F107</f>
        <v>0</v>
      </c>
      <c r="H107" s="19">
        <v>683653</v>
      </c>
      <c r="I107" s="5">
        <v>668396</v>
      </c>
      <c r="J107" s="5">
        <f>H107-I107-L107</f>
        <v>15257</v>
      </c>
      <c r="K107" s="5"/>
      <c r="L107" s="5">
        <v>0</v>
      </c>
      <c r="M107" s="5"/>
      <c r="N107" s="28">
        <v>0</v>
      </c>
    </row>
    <row r="108" spans="4:14" ht="12.75">
      <c r="D108" t="s">
        <v>83</v>
      </c>
      <c r="F108" s="5">
        <v>310</v>
      </c>
      <c r="G108" s="5">
        <f>H108-F108</f>
        <v>0</v>
      </c>
      <c r="H108" s="19">
        <v>310</v>
      </c>
      <c r="I108" s="5">
        <v>2134</v>
      </c>
      <c r="J108" s="5">
        <f>H108-I108-L108</f>
        <v>-1824</v>
      </c>
      <c r="K108" s="5"/>
      <c r="L108" s="5">
        <v>0</v>
      </c>
      <c r="M108" s="5"/>
      <c r="N108" s="28">
        <v>0</v>
      </c>
    </row>
    <row r="109" spans="4:14" ht="12.75">
      <c r="D109" s="3" t="s">
        <v>10</v>
      </c>
      <c r="E109" s="3"/>
      <c r="F109" s="6">
        <f aca="true" t="shared" si="18" ref="F109:N109">SUM(F107:F108)</f>
        <v>683963</v>
      </c>
      <c r="G109" s="6">
        <f t="shared" si="18"/>
        <v>0</v>
      </c>
      <c r="H109" s="6">
        <f t="shared" si="18"/>
        <v>683963</v>
      </c>
      <c r="I109" s="6">
        <f t="shared" si="18"/>
        <v>670530</v>
      </c>
      <c r="J109" s="6">
        <f t="shared" si="18"/>
        <v>13433</v>
      </c>
      <c r="K109" s="6">
        <f t="shared" si="18"/>
        <v>0</v>
      </c>
      <c r="L109" s="6">
        <f t="shared" si="18"/>
        <v>0</v>
      </c>
      <c r="M109" s="6">
        <f t="shared" si="18"/>
        <v>0</v>
      </c>
      <c r="N109" s="6">
        <f t="shared" si="18"/>
        <v>0</v>
      </c>
    </row>
    <row r="110" spans="6:14" ht="12.75">
      <c r="F110" s="5"/>
      <c r="G110" s="5"/>
      <c r="H110" s="5"/>
      <c r="I110" s="5"/>
      <c r="J110" s="5"/>
      <c r="K110" s="5"/>
      <c r="L110" s="5"/>
      <c r="M110" s="5"/>
      <c r="N110" s="28"/>
    </row>
    <row r="111" spans="1:14" ht="15.75">
      <c r="A111" s="40" t="s">
        <v>93</v>
      </c>
      <c r="B111" s="40" t="s">
        <v>37</v>
      </c>
      <c r="D111" s="8" t="s">
        <v>94</v>
      </c>
      <c r="E111" s="5"/>
      <c r="F111" s="5"/>
      <c r="G111" s="5"/>
      <c r="H111" s="56"/>
      <c r="I111" s="56"/>
      <c r="J111" s="5"/>
      <c r="K111" s="5"/>
      <c r="L111" s="5"/>
      <c r="M111" s="28"/>
      <c r="N111" s="28"/>
    </row>
    <row r="112" spans="1:14" ht="12.75">
      <c r="A112" s="40">
        <v>10010</v>
      </c>
      <c r="B112" s="40">
        <v>1</v>
      </c>
      <c r="D112" t="s">
        <v>53</v>
      </c>
      <c r="F112" s="5">
        <v>506819</v>
      </c>
      <c r="G112" s="5">
        <f>H112-F112</f>
        <v>-10885</v>
      </c>
      <c r="H112" s="5">
        <v>495934</v>
      </c>
      <c r="I112" s="5">
        <v>493774</v>
      </c>
      <c r="J112" s="5">
        <f>H112-I112-L112</f>
        <v>2160</v>
      </c>
      <c r="L112" s="5">
        <v>0</v>
      </c>
      <c r="M112" s="28"/>
      <c r="N112" s="28"/>
    </row>
    <row r="113" spans="1:14" ht="12.75">
      <c r="A113" s="40">
        <v>10020</v>
      </c>
      <c r="B113" s="40">
        <v>2</v>
      </c>
      <c r="D113" t="s">
        <v>59</v>
      </c>
      <c r="F113" s="5">
        <v>53822</v>
      </c>
      <c r="G113" s="5">
        <f>H113-F113</f>
        <v>-933</v>
      </c>
      <c r="H113" s="5">
        <v>52889</v>
      </c>
      <c r="I113" s="5">
        <v>52889</v>
      </c>
      <c r="J113" s="5">
        <f>H113-I113-L113</f>
        <v>0</v>
      </c>
      <c r="L113" s="5">
        <v>0</v>
      </c>
      <c r="M113" s="28"/>
      <c r="N113" s="28"/>
    </row>
    <row r="114" spans="1:14" ht="12.75">
      <c r="A114" s="40">
        <v>12066</v>
      </c>
      <c r="B114" s="40">
        <v>12</v>
      </c>
      <c r="D114" t="s">
        <v>63</v>
      </c>
      <c r="F114" s="5">
        <v>1261913</v>
      </c>
      <c r="G114" s="5">
        <f>H114-F114</f>
        <v>-23632</v>
      </c>
      <c r="H114" s="5">
        <v>1238281</v>
      </c>
      <c r="I114" s="5">
        <v>1238266</v>
      </c>
      <c r="J114" s="5">
        <f>H114-I114-L114</f>
        <v>15</v>
      </c>
      <c r="L114" s="5">
        <v>0</v>
      </c>
      <c r="M114" s="28">
        <v>0</v>
      </c>
      <c r="N114" s="28">
        <v>0</v>
      </c>
    </row>
    <row r="115" spans="1:14" ht="12.75">
      <c r="A115" s="40">
        <v>12244</v>
      </c>
      <c r="B115" s="40">
        <v>40</v>
      </c>
      <c r="D115" t="s">
        <v>56</v>
      </c>
      <c r="F115" s="5">
        <v>354875</v>
      </c>
      <c r="G115" s="5">
        <f>H115-F115</f>
        <v>35450</v>
      </c>
      <c r="H115" s="5">
        <v>390325</v>
      </c>
      <c r="I115" s="5">
        <v>389858</v>
      </c>
      <c r="J115" s="5">
        <f>H115-I115-L115</f>
        <v>467</v>
      </c>
      <c r="L115" s="5">
        <v>0</v>
      </c>
      <c r="M115" s="28"/>
      <c r="N115" s="28"/>
    </row>
    <row r="116" spans="4:14" ht="12.75">
      <c r="D116" t="s">
        <v>83</v>
      </c>
      <c r="F116" s="5">
        <v>6490</v>
      </c>
      <c r="G116" s="5">
        <f>H116-F116</f>
        <v>0</v>
      </c>
      <c r="H116" s="5">
        <v>6490</v>
      </c>
      <c r="I116" s="5">
        <v>82736</v>
      </c>
      <c r="J116" s="5">
        <f>H116-I116-L116</f>
        <v>-76246</v>
      </c>
      <c r="L116" s="5">
        <v>0</v>
      </c>
      <c r="M116" s="28"/>
      <c r="N116" s="28"/>
    </row>
    <row r="117" spans="4:14" ht="12.75">
      <c r="D117" s="52" t="s">
        <v>10</v>
      </c>
      <c r="F117" s="14">
        <f aca="true" t="shared" si="19" ref="F117:N117">SUM(F112:F116)</f>
        <v>2183919</v>
      </c>
      <c r="G117" s="14">
        <f t="shared" si="19"/>
        <v>0</v>
      </c>
      <c r="H117" s="14">
        <f t="shared" si="19"/>
        <v>2183919</v>
      </c>
      <c r="I117" s="14">
        <f t="shared" si="19"/>
        <v>2257523</v>
      </c>
      <c r="J117" s="14">
        <f t="shared" si="19"/>
        <v>-73604</v>
      </c>
      <c r="K117" s="14">
        <f t="shared" si="19"/>
        <v>0</v>
      </c>
      <c r="L117" s="14">
        <f t="shared" si="19"/>
        <v>0</v>
      </c>
      <c r="M117" s="14">
        <f t="shared" si="19"/>
        <v>0</v>
      </c>
      <c r="N117" s="14">
        <f t="shared" si="19"/>
        <v>0</v>
      </c>
    </row>
    <row r="118" spans="6:14" ht="12.75">
      <c r="F118" s="5"/>
      <c r="G118" s="5"/>
      <c r="H118" s="5"/>
      <c r="I118" s="5"/>
      <c r="J118" s="5"/>
      <c r="K118" s="5"/>
      <c r="L118" s="5"/>
      <c r="M118" s="5"/>
      <c r="N118" s="28"/>
    </row>
    <row r="119" spans="1:14" ht="15.75" customHeight="1">
      <c r="A119" s="40" t="s">
        <v>33</v>
      </c>
      <c r="B119" s="40">
        <v>2904</v>
      </c>
      <c r="D119" s="8" t="s">
        <v>18</v>
      </c>
      <c r="E119" s="8"/>
      <c r="F119" s="5"/>
      <c r="G119" s="5"/>
      <c r="H119" s="51"/>
      <c r="I119" s="51"/>
      <c r="J119" s="5"/>
      <c r="K119" s="5"/>
      <c r="L119" s="5"/>
      <c r="M119" s="5"/>
      <c r="N119" s="28"/>
    </row>
    <row r="120" spans="1:14" ht="13.5" customHeight="1">
      <c r="A120" s="40">
        <v>10010</v>
      </c>
      <c r="B120" s="40">
        <v>1</v>
      </c>
      <c r="D120" t="s">
        <v>53</v>
      </c>
      <c r="F120" s="5">
        <v>9459729</v>
      </c>
      <c r="G120" s="5">
        <f aca="true" t="shared" si="20" ref="G120:G125">H120-F120</f>
        <v>0</v>
      </c>
      <c r="H120" s="5">
        <v>9459729</v>
      </c>
      <c r="I120" s="5">
        <v>9338005</v>
      </c>
      <c r="J120" s="5">
        <f aca="true" t="shared" si="21" ref="J120:J125">H120-I120-L120</f>
        <v>121724</v>
      </c>
      <c r="K120" s="5"/>
      <c r="L120" s="5">
        <v>0</v>
      </c>
      <c r="M120" s="5"/>
      <c r="N120" s="28">
        <v>0</v>
      </c>
    </row>
    <row r="121" spans="1:14" ht="13.5" customHeight="1">
      <c r="A121" s="40">
        <v>10020</v>
      </c>
      <c r="B121" s="40">
        <v>2</v>
      </c>
      <c r="D121" t="s">
        <v>59</v>
      </c>
      <c r="F121" s="5">
        <v>4769747</v>
      </c>
      <c r="G121" s="5">
        <f t="shared" si="20"/>
        <v>0</v>
      </c>
      <c r="H121" s="5">
        <v>4769747</v>
      </c>
      <c r="I121" s="66">
        <v>2183416</v>
      </c>
      <c r="J121" s="5">
        <f t="shared" si="21"/>
        <v>1586331</v>
      </c>
      <c r="K121" s="5"/>
      <c r="L121" s="34">
        <v>1000000</v>
      </c>
      <c r="M121" s="5"/>
      <c r="N121" s="28">
        <v>0</v>
      </c>
    </row>
    <row r="122" spans="1:14" ht="12.75">
      <c r="A122" s="40">
        <v>10050</v>
      </c>
      <c r="B122" s="40">
        <v>5</v>
      </c>
      <c r="D122" t="s">
        <v>62</v>
      </c>
      <c r="F122" s="5">
        <f>52000+1000000</f>
        <v>1052000</v>
      </c>
      <c r="G122" s="5">
        <f t="shared" si="20"/>
        <v>0</v>
      </c>
      <c r="H122" s="5">
        <v>1052000</v>
      </c>
      <c r="I122" s="5">
        <v>124891</v>
      </c>
      <c r="J122" s="5">
        <f t="shared" si="21"/>
        <v>927109</v>
      </c>
      <c r="K122" s="5"/>
      <c r="L122" s="5">
        <v>0</v>
      </c>
      <c r="M122" s="5"/>
      <c r="N122" s="28">
        <v>1000000</v>
      </c>
    </row>
    <row r="123" spans="1:14" ht="12.75">
      <c r="A123" s="40">
        <v>12244</v>
      </c>
      <c r="B123" s="40">
        <v>40</v>
      </c>
      <c r="D123" t="s">
        <v>56</v>
      </c>
      <c r="F123" s="5">
        <v>7756978</v>
      </c>
      <c r="G123" s="5">
        <f t="shared" si="20"/>
        <v>0</v>
      </c>
      <c r="H123" s="5">
        <v>7756978</v>
      </c>
      <c r="I123" s="5">
        <v>6944247</v>
      </c>
      <c r="J123" s="5">
        <f t="shared" si="21"/>
        <v>812731</v>
      </c>
      <c r="K123" s="5"/>
      <c r="L123" s="5">
        <v>0</v>
      </c>
      <c r="M123" s="5"/>
      <c r="N123" s="28">
        <v>0</v>
      </c>
    </row>
    <row r="124" spans="1:14" ht="12.75">
      <c r="A124" s="40">
        <v>12262</v>
      </c>
      <c r="B124" s="40">
        <v>45</v>
      </c>
      <c r="D124" s="35" t="s">
        <v>57</v>
      </c>
      <c r="F124" s="5">
        <v>244904</v>
      </c>
      <c r="G124" s="5">
        <f t="shared" si="20"/>
        <v>0</v>
      </c>
      <c r="H124" s="5">
        <v>244904</v>
      </c>
      <c r="I124" s="5">
        <v>244904</v>
      </c>
      <c r="J124" s="5">
        <f t="shared" si="21"/>
        <v>0</v>
      </c>
      <c r="K124" s="5"/>
      <c r="L124" s="5">
        <v>0</v>
      </c>
      <c r="M124" s="5"/>
      <c r="N124" s="28">
        <v>0</v>
      </c>
    </row>
    <row r="125" spans="4:14" ht="12.75">
      <c r="D125" t="s">
        <v>83</v>
      </c>
      <c r="F125" s="5">
        <v>329284</v>
      </c>
      <c r="G125" s="5">
        <f t="shared" si="20"/>
        <v>0</v>
      </c>
      <c r="H125" s="5">
        <v>329284</v>
      </c>
      <c r="I125" s="5">
        <v>65038</v>
      </c>
      <c r="J125" s="5">
        <f t="shared" si="21"/>
        <v>264246</v>
      </c>
      <c r="K125" s="5"/>
      <c r="L125" s="5">
        <v>0</v>
      </c>
      <c r="M125" s="5"/>
      <c r="N125" s="28"/>
    </row>
    <row r="126" spans="4:14" ht="15">
      <c r="D126" s="3" t="s">
        <v>10</v>
      </c>
      <c r="E126" s="3"/>
      <c r="F126" s="11">
        <f>SUM(F120:F125)</f>
        <v>23612642</v>
      </c>
      <c r="G126" s="11">
        <f aca="true" t="shared" si="22" ref="G126:L126">SUM(G120:G125)</f>
        <v>0</v>
      </c>
      <c r="H126" s="11">
        <f t="shared" si="22"/>
        <v>23612642</v>
      </c>
      <c r="I126" s="11">
        <f t="shared" si="22"/>
        <v>18900501</v>
      </c>
      <c r="J126" s="11">
        <f t="shared" si="22"/>
        <v>3712141</v>
      </c>
      <c r="K126" s="11">
        <f t="shared" si="22"/>
        <v>0</v>
      </c>
      <c r="L126" s="11">
        <f t="shared" si="22"/>
        <v>1000000</v>
      </c>
      <c r="M126" s="11">
        <f>SUM(M120:M125)</f>
        <v>0</v>
      </c>
      <c r="N126" s="11">
        <f>SUM(N120:N125)</f>
        <v>1000000</v>
      </c>
    </row>
    <row r="127" spans="2:14" ht="15">
      <c r="B127" s="4" t="s">
        <v>36</v>
      </c>
      <c r="D127" s="16" t="s">
        <v>19</v>
      </c>
      <c r="E127" s="3"/>
      <c r="F127" s="45">
        <f aca="true" t="shared" si="23" ref="F127:N127">F104+F109+F126+F117</f>
        <v>27157484</v>
      </c>
      <c r="G127" s="45">
        <f t="shared" si="23"/>
        <v>0</v>
      </c>
      <c r="H127" s="45">
        <f t="shared" si="23"/>
        <v>27157484</v>
      </c>
      <c r="I127" s="45">
        <f t="shared" si="23"/>
        <v>22396307</v>
      </c>
      <c r="J127" s="45">
        <f t="shared" si="23"/>
        <v>3761177</v>
      </c>
      <c r="K127" s="45">
        <f t="shared" si="23"/>
        <v>0</v>
      </c>
      <c r="L127" s="45">
        <f t="shared" si="23"/>
        <v>1000000</v>
      </c>
      <c r="M127" s="45">
        <f t="shared" si="23"/>
        <v>0</v>
      </c>
      <c r="N127" s="45">
        <f t="shared" si="23"/>
        <v>1000000</v>
      </c>
    </row>
    <row r="128" spans="2:14" ht="4.5" customHeight="1">
      <c r="B128" s="4"/>
      <c r="D128" s="3"/>
      <c r="E128" s="3"/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/>
      <c r="L128" s="43">
        <v>0</v>
      </c>
      <c r="M128" s="43"/>
      <c r="N128" s="43">
        <v>0</v>
      </c>
    </row>
    <row r="129" spans="5:14" ht="12.75">
      <c r="E129" s="17"/>
      <c r="F129" s="18"/>
      <c r="G129" s="12"/>
      <c r="H129" s="12"/>
      <c r="I129" s="12"/>
      <c r="J129" s="12"/>
      <c r="K129" s="12"/>
      <c r="L129" s="12"/>
      <c r="M129" s="13"/>
      <c r="N129" s="37"/>
    </row>
    <row r="130" spans="1:5" ht="18.75" customHeight="1">
      <c r="A130" s="40">
        <v>12009</v>
      </c>
      <c r="B130" s="40">
        <v>1114</v>
      </c>
      <c r="D130" s="9" t="s">
        <v>39</v>
      </c>
      <c r="E130" s="7"/>
    </row>
    <row r="131" spans="1:9" ht="15.75" customHeight="1">
      <c r="A131" s="40" t="s">
        <v>26</v>
      </c>
      <c r="B131" s="40">
        <v>9802</v>
      </c>
      <c r="D131" s="8" t="s">
        <v>9</v>
      </c>
      <c r="E131" s="8"/>
      <c r="H131" s="51"/>
      <c r="I131" s="51"/>
    </row>
    <row r="132" spans="1:14" ht="12.75">
      <c r="A132" s="40">
        <v>17005</v>
      </c>
      <c r="B132" s="40">
        <v>701</v>
      </c>
      <c r="D132" t="s">
        <v>47</v>
      </c>
      <c r="F132" s="10">
        <v>61779907</v>
      </c>
      <c r="G132" s="10">
        <f>H132-F132</f>
        <v>-81000</v>
      </c>
      <c r="H132" s="10">
        <v>61698907</v>
      </c>
      <c r="I132" s="10">
        <v>61698907</v>
      </c>
      <c r="J132" s="10">
        <f>H132-I132-L132</f>
        <v>0</v>
      </c>
      <c r="K132" s="10"/>
      <c r="L132" s="10">
        <v>0</v>
      </c>
      <c r="M132" s="5"/>
      <c r="N132" s="26">
        <v>0</v>
      </c>
    </row>
    <row r="133" spans="1:14" ht="15">
      <c r="A133" s="4"/>
      <c r="B133" s="42"/>
      <c r="C133" s="11"/>
      <c r="D133" s="14" t="s">
        <v>10</v>
      </c>
      <c r="E133" s="11"/>
      <c r="F133" s="11">
        <f aca="true" t="shared" si="24" ref="F133:H134">F132</f>
        <v>61779907</v>
      </c>
      <c r="G133" s="11">
        <f t="shared" si="24"/>
        <v>-81000</v>
      </c>
      <c r="H133" s="11">
        <f>SUM(H132)</f>
        <v>61698907</v>
      </c>
      <c r="I133" s="11">
        <f>SUM(I132)</f>
        <v>61698907</v>
      </c>
      <c r="J133" s="11">
        <f>H133-I133-L133</f>
        <v>0</v>
      </c>
      <c r="K133" s="11"/>
      <c r="L133" s="11">
        <v>0</v>
      </c>
      <c r="M133" s="6"/>
      <c r="N133" s="27">
        <v>0</v>
      </c>
    </row>
    <row r="134" spans="1:14" ht="15.75" customHeight="1">
      <c r="A134" s="4"/>
      <c r="B134" s="4" t="s">
        <v>36</v>
      </c>
      <c r="C134" s="3"/>
      <c r="D134" s="16" t="s">
        <v>25</v>
      </c>
      <c r="E134" s="16"/>
      <c r="F134" s="45">
        <f t="shared" si="24"/>
        <v>61779907</v>
      </c>
      <c r="G134" s="45">
        <f t="shared" si="24"/>
        <v>-81000</v>
      </c>
      <c r="H134" s="45">
        <f t="shared" si="24"/>
        <v>61698907</v>
      </c>
      <c r="I134" s="45">
        <f>SUM(I133)</f>
        <v>61698907</v>
      </c>
      <c r="J134" s="45">
        <f>J133</f>
        <v>0</v>
      </c>
      <c r="K134" s="44"/>
      <c r="L134" s="45">
        <f>L133</f>
        <v>0</v>
      </c>
      <c r="M134" s="44"/>
      <c r="N134" s="46">
        <v>0</v>
      </c>
    </row>
    <row r="135" spans="2:14" ht="4.5" customHeight="1">
      <c r="B135" s="4"/>
      <c r="D135" s="3"/>
      <c r="E135" s="3"/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/>
      <c r="L135" s="43">
        <v>0</v>
      </c>
      <c r="M135" s="43"/>
      <c r="N135" s="43">
        <v>0</v>
      </c>
    </row>
    <row r="136" spans="6:14" ht="12.75" customHeight="1">
      <c r="F136" s="5"/>
      <c r="G136" s="5"/>
      <c r="H136" s="5"/>
      <c r="I136" s="5"/>
      <c r="J136" s="5"/>
      <c r="K136" s="5"/>
      <c r="L136" s="5"/>
      <c r="M136" s="5"/>
      <c r="N136" s="28"/>
    </row>
    <row r="137" spans="1:14" ht="18.75" customHeight="1">
      <c r="A137" s="40">
        <v>12010</v>
      </c>
      <c r="B137" s="40">
        <v>1115</v>
      </c>
      <c r="D137" s="7" t="s">
        <v>40</v>
      </c>
      <c r="E137" s="7"/>
      <c r="F137" s="5"/>
      <c r="G137" s="5"/>
      <c r="H137" s="5"/>
      <c r="I137" s="5"/>
      <c r="J137" s="5"/>
      <c r="K137" s="5"/>
      <c r="L137" s="5"/>
      <c r="M137" s="5"/>
      <c r="N137" s="28"/>
    </row>
    <row r="138" spans="1:14" ht="15.75" customHeight="1">
      <c r="A138" s="40" t="s">
        <v>27</v>
      </c>
      <c r="B138" s="40">
        <v>6301</v>
      </c>
      <c r="D138" s="8" t="s">
        <v>11</v>
      </c>
      <c r="E138" s="8"/>
      <c r="F138" s="5"/>
      <c r="G138" s="5"/>
      <c r="H138" s="49"/>
      <c r="I138" s="49"/>
      <c r="J138" s="5"/>
      <c r="K138" s="5"/>
      <c r="L138" s="5"/>
      <c r="M138" s="5"/>
      <c r="N138" s="28"/>
    </row>
    <row r="139" spans="1:14" ht="12.75">
      <c r="A139" s="40">
        <v>10010</v>
      </c>
      <c r="B139" s="40">
        <v>1</v>
      </c>
      <c r="D139" t="s">
        <v>48</v>
      </c>
      <c r="F139" s="32">
        <v>122504</v>
      </c>
      <c r="G139" s="33">
        <f>H139-F139</f>
        <v>0</v>
      </c>
      <c r="H139" s="33">
        <v>122504</v>
      </c>
      <c r="I139" s="33">
        <v>102470</v>
      </c>
      <c r="J139" s="10">
        <f>H139-I139-L139</f>
        <v>20034</v>
      </c>
      <c r="K139" s="33"/>
      <c r="L139" s="33">
        <v>0</v>
      </c>
      <c r="M139" s="33"/>
      <c r="N139" s="26">
        <v>122504</v>
      </c>
    </row>
    <row r="140" spans="1:14" ht="12.75">
      <c r="A140" s="40">
        <v>10020</v>
      </c>
      <c r="B140" s="40">
        <v>2</v>
      </c>
      <c r="D140" t="s">
        <v>49</v>
      </c>
      <c r="F140" s="5">
        <v>5213</v>
      </c>
      <c r="G140" s="5">
        <f>H140-F140</f>
        <v>0</v>
      </c>
      <c r="H140" s="5">
        <v>5213</v>
      </c>
      <c r="I140" s="5">
        <v>5162</v>
      </c>
      <c r="J140" s="5">
        <f>H140-I140-L140</f>
        <v>51</v>
      </c>
      <c r="K140" s="5"/>
      <c r="L140" s="5">
        <v>0</v>
      </c>
      <c r="M140" s="5"/>
      <c r="N140" s="28">
        <v>5213</v>
      </c>
    </row>
    <row r="141" spans="1:14" ht="12.75">
      <c r="A141" s="40">
        <v>12153</v>
      </c>
      <c r="B141" s="40">
        <v>21</v>
      </c>
      <c r="D141" t="s">
        <v>51</v>
      </c>
      <c r="F141" s="5">
        <v>115663</v>
      </c>
      <c r="G141" s="5">
        <f>H141-F141</f>
        <v>0</v>
      </c>
      <c r="H141" s="5">
        <v>115663</v>
      </c>
      <c r="I141" s="5">
        <v>115663</v>
      </c>
      <c r="J141" s="5">
        <f>H141-I141-L141</f>
        <v>0</v>
      </c>
      <c r="K141" s="5"/>
      <c r="L141" s="5">
        <v>0</v>
      </c>
      <c r="M141" s="5"/>
      <c r="N141" s="28">
        <v>115663</v>
      </c>
    </row>
    <row r="142" spans="1:14" ht="12.75">
      <c r="A142" s="40">
        <v>12244</v>
      </c>
      <c r="D142" t="s">
        <v>52</v>
      </c>
      <c r="F142" s="5">
        <v>68862</v>
      </c>
      <c r="G142" s="5">
        <f>H142-F142</f>
        <v>0</v>
      </c>
      <c r="H142" s="5">
        <v>68862</v>
      </c>
      <c r="I142" s="5">
        <v>57628</v>
      </c>
      <c r="J142" s="5">
        <f>H142-I142-L142</f>
        <v>11234</v>
      </c>
      <c r="K142" s="5"/>
      <c r="L142" s="5">
        <v>0</v>
      </c>
      <c r="M142" s="5"/>
      <c r="N142" s="28">
        <v>68862</v>
      </c>
    </row>
    <row r="143" spans="4:14" ht="12.75">
      <c r="D143" t="s">
        <v>83</v>
      </c>
      <c r="F143" s="5">
        <v>0</v>
      </c>
      <c r="G143" s="5">
        <f>H143-F143</f>
        <v>0</v>
      </c>
      <c r="H143" s="5">
        <v>0</v>
      </c>
      <c r="I143" s="5">
        <v>-64422</v>
      </c>
      <c r="J143" s="5">
        <f>H143-I143-L143</f>
        <v>64422</v>
      </c>
      <c r="K143" s="5"/>
      <c r="L143" s="5">
        <v>0</v>
      </c>
      <c r="M143" s="5"/>
      <c r="N143" s="28">
        <v>0</v>
      </c>
    </row>
    <row r="144" spans="4:14" ht="15">
      <c r="D144" s="3" t="s">
        <v>10</v>
      </c>
      <c r="E144" s="3"/>
      <c r="F144" s="11">
        <f aca="true" t="shared" si="25" ref="F144:L144">SUM(F139:F143)</f>
        <v>312242</v>
      </c>
      <c r="G144" s="11">
        <f t="shared" si="25"/>
        <v>0</v>
      </c>
      <c r="H144" s="11">
        <f t="shared" si="25"/>
        <v>312242</v>
      </c>
      <c r="I144" s="11">
        <f t="shared" si="25"/>
        <v>216501</v>
      </c>
      <c r="J144" s="11">
        <f t="shared" si="25"/>
        <v>95741</v>
      </c>
      <c r="K144" s="11">
        <f t="shared" si="25"/>
        <v>0</v>
      </c>
      <c r="L144" s="11">
        <f t="shared" si="25"/>
        <v>0</v>
      </c>
      <c r="M144" s="6"/>
      <c r="N144" s="27">
        <f>SUM(N139:N143)</f>
        <v>312242</v>
      </c>
    </row>
    <row r="145" spans="2:14" ht="15">
      <c r="B145" s="4" t="s">
        <v>36</v>
      </c>
      <c r="D145" s="16" t="s">
        <v>22</v>
      </c>
      <c r="E145" s="3"/>
      <c r="F145" s="45">
        <f>F144</f>
        <v>312242</v>
      </c>
      <c r="G145" s="45">
        <f>G144</f>
        <v>0</v>
      </c>
      <c r="H145" s="45">
        <f>H144</f>
        <v>312242</v>
      </c>
      <c r="I145" s="45">
        <f>I144</f>
        <v>216501</v>
      </c>
      <c r="J145" s="45">
        <f>J144</f>
        <v>95741</v>
      </c>
      <c r="K145" s="44"/>
      <c r="L145" s="45">
        <f>L144</f>
        <v>0</v>
      </c>
      <c r="M145" s="45">
        <f>M144</f>
        <v>0</v>
      </c>
      <c r="N145" s="45">
        <f>N144</f>
        <v>312242</v>
      </c>
    </row>
    <row r="146" spans="2:14" ht="4.5" customHeight="1">
      <c r="B146" s="4"/>
      <c r="D146" s="3"/>
      <c r="E146" s="3"/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/>
      <c r="L146" s="43">
        <v>0</v>
      </c>
      <c r="M146" s="43"/>
      <c r="N146" s="43">
        <v>0</v>
      </c>
    </row>
    <row r="147" spans="6:14" ht="12.75" customHeight="1">
      <c r="F147" s="5"/>
      <c r="G147" s="5"/>
      <c r="H147" s="5"/>
      <c r="I147" s="5"/>
      <c r="J147" s="5"/>
      <c r="K147" s="5"/>
      <c r="L147" s="5"/>
      <c r="M147" s="5"/>
      <c r="N147" s="28"/>
    </row>
    <row r="148" spans="1:14" ht="18.75" customHeight="1">
      <c r="A148" s="40">
        <v>12013</v>
      </c>
      <c r="B148" s="40">
        <v>1129</v>
      </c>
      <c r="D148" s="9" t="s">
        <v>41</v>
      </c>
      <c r="E148" s="9"/>
      <c r="F148" s="5"/>
      <c r="G148" s="5"/>
      <c r="H148" s="5"/>
      <c r="I148" s="5"/>
      <c r="J148" s="5"/>
      <c r="K148" s="5"/>
      <c r="L148" s="5"/>
      <c r="M148" s="5"/>
      <c r="N148" s="28"/>
    </row>
    <row r="149" spans="1:14" ht="15.75" customHeight="1">
      <c r="A149" s="40" t="s">
        <v>28</v>
      </c>
      <c r="B149" s="40">
        <v>3002</v>
      </c>
      <c r="D149" s="8" t="s">
        <v>12</v>
      </c>
      <c r="E149" s="8"/>
      <c r="F149" s="5"/>
      <c r="G149" s="5"/>
      <c r="H149" s="49"/>
      <c r="I149" s="49"/>
      <c r="J149" s="5"/>
      <c r="K149" s="5"/>
      <c r="L149" s="5"/>
      <c r="M149" s="5"/>
      <c r="N149" s="28"/>
    </row>
    <row r="150" spans="1:14" ht="12.75">
      <c r="A150" s="40">
        <v>10010</v>
      </c>
      <c r="B150" s="40">
        <v>1</v>
      </c>
      <c r="D150" t="s">
        <v>48</v>
      </c>
      <c r="F150" s="10">
        <v>399028</v>
      </c>
      <c r="G150" s="10">
        <f>H150-F150</f>
        <v>0</v>
      </c>
      <c r="H150" s="33">
        <v>399028</v>
      </c>
      <c r="I150" s="10">
        <v>365636</v>
      </c>
      <c r="J150" s="10">
        <f>H150-I150-L150</f>
        <v>33392</v>
      </c>
      <c r="K150" s="10"/>
      <c r="L150" s="10">
        <v>0</v>
      </c>
      <c r="M150" s="5"/>
      <c r="N150" s="26">
        <v>0</v>
      </c>
    </row>
    <row r="151" spans="1:14" ht="12.75">
      <c r="A151" s="40">
        <v>10020</v>
      </c>
      <c r="B151" s="40">
        <v>2</v>
      </c>
      <c r="D151" t="s">
        <v>49</v>
      </c>
      <c r="F151" s="5">
        <v>273007</v>
      </c>
      <c r="G151" s="5">
        <f>H151-F151</f>
        <v>184572</v>
      </c>
      <c r="H151" s="5">
        <v>457579</v>
      </c>
      <c r="I151" s="5">
        <v>408873</v>
      </c>
      <c r="J151" s="5">
        <f>H151-I151-L151</f>
        <v>48706</v>
      </c>
      <c r="K151" s="5"/>
      <c r="L151" s="5">
        <v>0</v>
      </c>
      <c r="M151" s="5"/>
      <c r="N151" s="28">
        <v>0</v>
      </c>
    </row>
    <row r="152" spans="1:14" ht="12.75">
      <c r="A152" s="40">
        <v>10050</v>
      </c>
      <c r="B152" s="40">
        <v>5</v>
      </c>
      <c r="D152" t="s">
        <v>50</v>
      </c>
      <c r="F152" s="5">
        <v>1</v>
      </c>
      <c r="G152" s="5">
        <f>H152-F152</f>
        <v>0</v>
      </c>
      <c r="H152" s="5">
        <v>1</v>
      </c>
      <c r="I152" s="5">
        <v>0</v>
      </c>
      <c r="J152" s="5">
        <f>H152-I152-L152</f>
        <v>1</v>
      </c>
      <c r="K152" s="5"/>
      <c r="L152" s="5">
        <v>0</v>
      </c>
      <c r="M152" s="5"/>
      <c r="N152" s="28">
        <v>0</v>
      </c>
    </row>
    <row r="153" spans="1:14" ht="12.75">
      <c r="A153" s="40">
        <v>12244</v>
      </c>
      <c r="D153" t="s">
        <v>52</v>
      </c>
      <c r="F153" s="5">
        <v>348809</v>
      </c>
      <c r="G153" s="5">
        <f>H153-F153</f>
        <v>0</v>
      </c>
      <c r="H153" s="5">
        <v>348809</v>
      </c>
      <c r="I153" s="5">
        <v>294466</v>
      </c>
      <c r="J153" s="5">
        <f>H153-I153-L153</f>
        <v>54343</v>
      </c>
      <c r="K153" s="5"/>
      <c r="L153" s="5">
        <v>0</v>
      </c>
      <c r="M153" s="5"/>
      <c r="N153" s="28">
        <v>0</v>
      </c>
    </row>
    <row r="154" spans="4:14" ht="12.75">
      <c r="D154" t="s">
        <v>83</v>
      </c>
      <c r="F154" s="5">
        <v>8428</v>
      </c>
      <c r="G154" s="5">
        <f>H154-F154</f>
        <v>0</v>
      </c>
      <c r="H154" s="5">
        <v>8428</v>
      </c>
      <c r="I154" s="5">
        <v>3549</v>
      </c>
      <c r="J154" s="5">
        <f>H154-I154-L154</f>
        <v>4879</v>
      </c>
      <c r="K154" s="5"/>
      <c r="L154" s="5">
        <v>0</v>
      </c>
      <c r="M154" s="5"/>
      <c r="N154" s="28">
        <v>0</v>
      </c>
    </row>
    <row r="155" spans="4:14" ht="15">
      <c r="D155" s="3" t="s">
        <v>10</v>
      </c>
      <c r="E155" s="3"/>
      <c r="F155" s="11">
        <f>SUM(F150:F154)</f>
        <v>1029273</v>
      </c>
      <c r="G155" s="11">
        <f>SUM(G150:G154)</f>
        <v>184572</v>
      </c>
      <c r="H155" s="11">
        <f>SUM(H150:H154)</f>
        <v>1213845</v>
      </c>
      <c r="I155" s="11">
        <f>SUM(I150:I154)</f>
        <v>1072524</v>
      </c>
      <c r="J155" s="11">
        <f>SUM(J150:J154)</f>
        <v>141321</v>
      </c>
      <c r="K155" s="11"/>
      <c r="L155" s="11">
        <f>SUM(L150:L154)</f>
        <v>0</v>
      </c>
      <c r="M155" s="11"/>
      <c r="N155" s="27">
        <v>0</v>
      </c>
    </row>
    <row r="156" spans="2:14" ht="15">
      <c r="B156" s="4" t="s">
        <v>36</v>
      </c>
      <c r="D156" s="3" t="s">
        <v>13</v>
      </c>
      <c r="E156" s="3"/>
      <c r="F156" s="45">
        <f>SUM(F155)</f>
        <v>1029273</v>
      </c>
      <c r="G156" s="45">
        <f>SUM(G155)</f>
        <v>184572</v>
      </c>
      <c r="H156" s="45">
        <f>SUM(H155)</f>
        <v>1213845</v>
      </c>
      <c r="I156" s="45">
        <f aca="true" t="shared" si="26" ref="I156:N156">SUM(I155)</f>
        <v>1072524</v>
      </c>
      <c r="J156" s="45">
        <f t="shared" si="26"/>
        <v>141321</v>
      </c>
      <c r="K156" s="45">
        <f t="shared" si="26"/>
        <v>0</v>
      </c>
      <c r="L156" s="45">
        <f t="shared" si="26"/>
        <v>0</v>
      </c>
      <c r="M156" s="45">
        <f t="shared" si="26"/>
        <v>0</v>
      </c>
      <c r="N156" s="45">
        <f t="shared" si="26"/>
        <v>0</v>
      </c>
    </row>
    <row r="157" spans="2:14" ht="4.5" customHeight="1">
      <c r="B157" s="4"/>
      <c r="D157" s="3"/>
      <c r="E157" s="3"/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/>
      <c r="L157" s="43">
        <v>0</v>
      </c>
      <c r="M157" s="43"/>
      <c r="N157" s="43">
        <v>0</v>
      </c>
    </row>
    <row r="158" spans="6:14" ht="12.75">
      <c r="F158" s="5"/>
      <c r="G158" s="5"/>
      <c r="H158" s="5"/>
      <c r="I158" s="5"/>
      <c r="J158" s="5"/>
      <c r="K158" s="5"/>
      <c r="L158" s="5"/>
      <c r="M158" s="5"/>
      <c r="N158" s="28"/>
    </row>
    <row r="159" spans="1:14" ht="18.75" customHeight="1">
      <c r="A159" s="40">
        <v>12014</v>
      </c>
      <c r="B159" s="40">
        <v>1139</v>
      </c>
      <c r="D159" s="9" t="s">
        <v>46</v>
      </c>
      <c r="E159" s="9"/>
      <c r="F159" s="5"/>
      <c r="G159" s="5"/>
      <c r="H159" s="5"/>
      <c r="I159" s="5"/>
      <c r="J159" s="5"/>
      <c r="K159" s="5"/>
      <c r="L159" s="5"/>
      <c r="M159" s="5"/>
      <c r="N159" s="28"/>
    </row>
    <row r="160" spans="1:14" ht="15.75" customHeight="1">
      <c r="A160" s="40" t="s">
        <v>34</v>
      </c>
      <c r="B160" s="40">
        <v>9001</v>
      </c>
      <c r="D160" s="8" t="s">
        <v>20</v>
      </c>
      <c r="E160" s="8"/>
      <c r="F160" s="5"/>
      <c r="G160" s="5"/>
      <c r="H160" s="49"/>
      <c r="I160" s="49"/>
      <c r="J160" s="5"/>
      <c r="K160" s="5"/>
      <c r="L160" s="5"/>
      <c r="M160" s="5"/>
      <c r="N160" s="28"/>
    </row>
    <row r="161" spans="1:14" ht="12.75">
      <c r="A161" s="40">
        <v>12047</v>
      </c>
      <c r="B161" s="40">
        <v>11</v>
      </c>
      <c r="D161" t="s">
        <v>64</v>
      </c>
      <c r="F161" s="10">
        <v>2787016</v>
      </c>
      <c r="G161" s="10">
        <f>H161-F161</f>
        <v>0</v>
      </c>
      <c r="H161" s="10">
        <v>2787016</v>
      </c>
      <c r="I161" s="10">
        <v>2383747</v>
      </c>
      <c r="J161" s="10">
        <f>H161-I161-L161</f>
        <v>403269</v>
      </c>
      <c r="K161" s="10"/>
      <c r="L161" s="10">
        <v>0</v>
      </c>
      <c r="M161" s="5"/>
      <c r="N161" s="26">
        <v>0</v>
      </c>
    </row>
    <row r="162" spans="4:14" ht="12.75">
      <c r="D162" t="s">
        <v>83</v>
      </c>
      <c r="F162" s="5">
        <v>0</v>
      </c>
      <c r="G162" s="5">
        <f>H162-F162</f>
        <v>0</v>
      </c>
      <c r="H162" s="5">
        <v>0</v>
      </c>
      <c r="I162" s="5">
        <v>61119</v>
      </c>
      <c r="J162" s="21">
        <f>H162-I162-L162</f>
        <v>-61119</v>
      </c>
      <c r="K162" s="5"/>
      <c r="L162" s="5">
        <v>0</v>
      </c>
      <c r="M162" s="5"/>
      <c r="N162" s="28">
        <v>0</v>
      </c>
    </row>
    <row r="163" spans="4:14" ht="15">
      <c r="D163" s="3" t="s">
        <v>10</v>
      </c>
      <c r="E163" s="3"/>
      <c r="F163" s="11">
        <f>F161</f>
        <v>2787016</v>
      </c>
      <c r="G163" s="11">
        <f>G161</f>
        <v>0</v>
      </c>
      <c r="H163" s="11">
        <f>H161</f>
        <v>2787016</v>
      </c>
      <c r="I163" s="11">
        <f>SUM(I161:I162)</f>
        <v>2444866</v>
      </c>
      <c r="J163" s="11">
        <f>SUM(J161:J162)</f>
        <v>342150</v>
      </c>
      <c r="K163" s="11"/>
      <c r="L163" s="11">
        <f>L161</f>
        <v>0</v>
      </c>
      <c r="M163" s="6"/>
      <c r="N163" s="27">
        <v>0</v>
      </c>
    </row>
    <row r="164" spans="2:14" ht="15">
      <c r="B164" s="4" t="s">
        <v>36</v>
      </c>
      <c r="D164" s="16" t="s">
        <v>21</v>
      </c>
      <c r="E164" s="3"/>
      <c r="F164" s="45">
        <f>F163</f>
        <v>2787016</v>
      </c>
      <c r="G164" s="45">
        <f>G163</f>
        <v>0</v>
      </c>
      <c r="H164" s="45">
        <f>H163</f>
        <v>2787016</v>
      </c>
      <c r="I164" s="45">
        <f>I163</f>
        <v>2444866</v>
      </c>
      <c r="J164" s="45">
        <f>J163</f>
        <v>342150</v>
      </c>
      <c r="K164" s="44"/>
      <c r="L164" s="45">
        <f>H164-I164-J164</f>
        <v>0</v>
      </c>
      <c r="M164" s="44"/>
      <c r="N164" s="46">
        <v>0</v>
      </c>
    </row>
    <row r="165" spans="2:14" ht="4.5" customHeight="1">
      <c r="B165" s="4"/>
      <c r="D165" s="3"/>
      <c r="E165" s="3"/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/>
      <c r="L165" s="43">
        <v>0</v>
      </c>
      <c r="M165" s="43"/>
      <c r="N165" s="43">
        <v>0</v>
      </c>
    </row>
    <row r="166" ht="12.75">
      <c r="N166" s="28"/>
    </row>
    <row r="167" spans="6:14" ht="12.75">
      <c r="F167" s="23">
        <f aca="true" t="shared" si="27" ref="F167:N167">SUMIF($B$10:$B$164,"FT",F10:F164)</f>
        <v>217160525</v>
      </c>
      <c r="G167" s="23">
        <f t="shared" si="27"/>
        <v>103572</v>
      </c>
      <c r="H167" s="23">
        <f t="shared" si="27"/>
        <v>217264097</v>
      </c>
      <c r="I167" s="23">
        <f t="shared" si="27"/>
        <v>203458644</v>
      </c>
      <c r="J167" s="23">
        <f t="shared" si="27"/>
        <v>11505358</v>
      </c>
      <c r="K167" s="23">
        <f t="shared" si="27"/>
        <v>0</v>
      </c>
      <c r="L167" s="23">
        <f t="shared" si="27"/>
        <v>2300095</v>
      </c>
      <c r="M167" s="23">
        <f t="shared" si="27"/>
        <v>0</v>
      </c>
      <c r="N167" s="23">
        <f t="shared" si="27"/>
        <v>2681314</v>
      </c>
    </row>
    <row r="168" spans="4:14" ht="12.75">
      <c r="D168" t="s">
        <v>38</v>
      </c>
      <c r="F168" s="23">
        <v>0</v>
      </c>
      <c r="G168" s="5">
        <v>0</v>
      </c>
      <c r="H168" s="21">
        <v>0</v>
      </c>
      <c r="I168" s="21">
        <v>0</v>
      </c>
      <c r="J168" s="5">
        <v>0</v>
      </c>
      <c r="K168" s="21">
        <v>0</v>
      </c>
      <c r="L168" s="23">
        <v>0</v>
      </c>
      <c r="N168" s="31"/>
    </row>
    <row r="169" spans="4:14" ht="12.75">
      <c r="D169" t="s">
        <v>67</v>
      </c>
      <c r="E169" s="17"/>
      <c r="F169" s="23">
        <f>F167-F168</f>
        <v>217160525</v>
      </c>
      <c r="G169" s="23">
        <f>G167-G168</f>
        <v>103572</v>
      </c>
      <c r="H169" s="22">
        <f>H167-H168</f>
        <v>217264097</v>
      </c>
      <c r="I169" s="22">
        <f>I167-I168</f>
        <v>203458644</v>
      </c>
      <c r="J169" s="22">
        <f>J167-J168</f>
        <v>11505358</v>
      </c>
      <c r="L169" s="22">
        <f>L167-L168</f>
        <v>2300095</v>
      </c>
      <c r="M169" s="22">
        <f>M167-M168</f>
        <v>0</v>
      </c>
      <c r="N169" s="22">
        <f>N167-N168</f>
        <v>2681314</v>
      </c>
    </row>
    <row r="170" ht="12.75">
      <c r="N170" s="35"/>
    </row>
    <row r="171" ht="12.75">
      <c r="N171" s="35"/>
    </row>
    <row r="172" ht="12.75">
      <c r="N172" s="35"/>
    </row>
    <row r="173" ht="12.75">
      <c r="N173" s="35"/>
    </row>
    <row r="174" ht="12.75">
      <c r="N174" s="35"/>
    </row>
    <row r="175" ht="12.75">
      <c r="N175" s="35"/>
    </row>
    <row r="176" ht="12.75">
      <c r="N176" s="35"/>
    </row>
    <row r="177" ht="12.75">
      <c r="N177" s="35"/>
    </row>
    <row r="178" ht="12.75">
      <c r="N178" s="35"/>
    </row>
    <row r="179" ht="12.75">
      <c r="N179" s="35"/>
    </row>
    <row r="180" ht="12.75">
      <c r="N180" s="35"/>
    </row>
    <row r="181" ht="12.75">
      <c r="N181" s="35"/>
    </row>
    <row r="182" ht="12.75">
      <c r="N182" s="35"/>
    </row>
    <row r="183" ht="12.75">
      <c r="N183" s="35"/>
    </row>
    <row r="184" ht="12.75">
      <c r="N184" s="35"/>
    </row>
    <row r="185" ht="12.75">
      <c r="N185" s="35"/>
    </row>
    <row r="186" ht="12.75">
      <c r="N186" s="35"/>
    </row>
    <row r="187" ht="12.75">
      <c r="N187" s="35"/>
    </row>
    <row r="188" ht="12.75">
      <c r="N188" s="35"/>
    </row>
    <row r="189" ht="12.75">
      <c r="N189" s="35"/>
    </row>
    <row r="190" ht="12.75">
      <c r="N190" s="35"/>
    </row>
    <row r="191" ht="12.75">
      <c r="N191" s="35"/>
    </row>
    <row r="192" ht="12.75">
      <c r="N192" s="35"/>
    </row>
    <row r="193" ht="12.75">
      <c r="N193" s="35"/>
    </row>
    <row r="194" ht="12.75">
      <c r="N194" s="35"/>
    </row>
    <row r="195" ht="12.75">
      <c r="N195" s="35"/>
    </row>
    <row r="196" ht="12.75">
      <c r="N196" s="35"/>
    </row>
    <row r="197" ht="12.75">
      <c r="N197" s="35"/>
    </row>
    <row r="198" ht="12.75">
      <c r="N198" s="35"/>
    </row>
    <row r="199" ht="12.75">
      <c r="N199" s="35"/>
    </row>
    <row r="200" ht="12.75">
      <c r="N200" s="35"/>
    </row>
    <row r="201" ht="12.75">
      <c r="N201" s="35"/>
    </row>
    <row r="202" ht="12.75">
      <c r="N202" s="35"/>
    </row>
    <row r="203" ht="12.75">
      <c r="N203" s="35"/>
    </row>
    <row r="204" ht="12.75">
      <c r="N204" s="35"/>
    </row>
    <row r="205" ht="12.75">
      <c r="N205" s="35"/>
    </row>
    <row r="206" ht="12.75">
      <c r="N206" s="35"/>
    </row>
    <row r="207" ht="12.75">
      <c r="N207" s="35"/>
    </row>
    <row r="208" ht="12.75">
      <c r="N208" s="35"/>
    </row>
    <row r="209" ht="12.75">
      <c r="N209" s="35"/>
    </row>
    <row r="210" ht="12.75">
      <c r="N210" s="35"/>
    </row>
    <row r="211" ht="12.75">
      <c r="N211" s="35"/>
    </row>
    <row r="212" ht="12.75">
      <c r="N212" s="35"/>
    </row>
    <row r="213" ht="12.75">
      <c r="N213" s="35"/>
    </row>
    <row r="214" ht="12.75">
      <c r="N214" s="35"/>
    </row>
    <row r="215" ht="12.75">
      <c r="N215" s="35"/>
    </row>
    <row r="216" ht="12.75">
      <c r="N216" s="35"/>
    </row>
    <row r="217" ht="12.75">
      <c r="N217" s="35"/>
    </row>
    <row r="218" ht="12.75">
      <c r="N218" s="35"/>
    </row>
    <row r="219" ht="12.75">
      <c r="N219" s="35"/>
    </row>
    <row r="220" ht="12.75">
      <c r="N220" s="35"/>
    </row>
    <row r="221" ht="12.75">
      <c r="N221" s="35"/>
    </row>
    <row r="222" ht="12.75">
      <c r="N222" s="35"/>
    </row>
    <row r="223" ht="12.75">
      <c r="N223" s="35"/>
    </row>
    <row r="224" ht="12.75">
      <c r="N224" s="35"/>
    </row>
    <row r="225" ht="12.75">
      <c r="N225" s="35"/>
    </row>
    <row r="226" ht="12.75">
      <c r="N226" s="35"/>
    </row>
    <row r="227" ht="12.75">
      <c r="N227" s="35"/>
    </row>
    <row r="228" ht="12.75">
      <c r="N228" s="35"/>
    </row>
    <row r="229" ht="12.75">
      <c r="N229" s="35"/>
    </row>
    <row r="230" ht="12.75">
      <c r="N230" s="35"/>
    </row>
    <row r="231" ht="12.75">
      <c r="N231" s="35"/>
    </row>
    <row r="232" ht="12.75">
      <c r="N232" s="35"/>
    </row>
    <row r="233" ht="12.75">
      <c r="N233" s="35"/>
    </row>
    <row r="234" ht="12.75">
      <c r="N234" s="35"/>
    </row>
    <row r="235" ht="12.75">
      <c r="N235" s="35"/>
    </row>
    <row r="236" ht="12.75">
      <c r="N236" s="35"/>
    </row>
    <row r="237" ht="12.75">
      <c r="N237" s="35"/>
    </row>
    <row r="238" ht="12.75">
      <c r="N238" s="35"/>
    </row>
    <row r="239" ht="12.75">
      <c r="N239" s="35"/>
    </row>
    <row r="240" ht="12.75">
      <c r="N240" s="35"/>
    </row>
    <row r="241" ht="12.75">
      <c r="N241" s="35"/>
    </row>
    <row r="242" ht="12.75">
      <c r="N242" s="35"/>
    </row>
    <row r="243" ht="12.75">
      <c r="N243" s="35"/>
    </row>
    <row r="244" ht="12.75">
      <c r="N244" s="35"/>
    </row>
    <row r="245" ht="12.75">
      <c r="N245" s="35"/>
    </row>
    <row r="246" ht="12.75">
      <c r="N246" s="35"/>
    </row>
    <row r="247" ht="12.75">
      <c r="N247" s="35"/>
    </row>
    <row r="248" ht="12.75">
      <c r="N248" s="35"/>
    </row>
    <row r="249" ht="12.75">
      <c r="N249" s="35"/>
    </row>
    <row r="250" ht="12.75">
      <c r="N250" s="35"/>
    </row>
    <row r="251" ht="12.75">
      <c r="N251" s="35"/>
    </row>
    <row r="252" ht="12.75">
      <c r="N252" s="35"/>
    </row>
    <row r="253" ht="12.75">
      <c r="N253" s="35"/>
    </row>
    <row r="254" ht="12.75">
      <c r="N254" s="35"/>
    </row>
    <row r="255" ht="12.75">
      <c r="N255" s="35"/>
    </row>
    <row r="256" ht="12.75">
      <c r="N256" s="35"/>
    </row>
    <row r="257" ht="12.75">
      <c r="N257" s="35"/>
    </row>
    <row r="258" ht="12.75">
      <c r="N258" s="35"/>
    </row>
    <row r="259" ht="12.75">
      <c r="N259" s="35"/>
    </row>
    <row r="260" ht="12.75">
      <c r="N260" s="35"/>
    </row>
    <row r="261" ht="12.75">
      <c r="N261" s="35"/>
    </row>
    <row r="262" ht="12.75">
      <c r="N262" s="35"/>
    </row>
    <row r="263" ht="12.75">
      <c r="N263" s="35"/>
    </row>
    <row r="264" ht="12.75">
      <c r="N264" s="35"/>
    </row>
    <row r="265" ht="12.75">
      <c r="N265" s="35"/>
    </row>
    <row r="266" ht="12.75">
      <c r="N266" s="35"/>
    </row>
    <row r="267" ht="12.75">
      <c r="N267" s="35"/>
    </row>
    <row r="268" ht="12.75">
      <c r="N268" s="35"/>
    </row>
    <row r="269" ht="12.75">
      <c r="N269" s="35"/>
    </row>
    <row r="270" ht="12.75">
      <c r="N270" s="35"/>
    </row>
    <row r="271" ht="12.75">
      <c r="N271" s="35"/>
    </row>
    <row r="272" ht="12.75">
      <c r="N272" s="35"/>
    </row>
    <row r="273" ht="12.75">
      <c r="N273" s="35"/>
    </row>
    <row r="274" ht="12.75">
      <c r="N274" s="35"/>
    </row>
    <row r="275" ht="12.75">
      <c r="N275" s="35"/>
    </row>
    <row r="276" ht="12.75">
      <c r="N276" s="35"/>
    </row>
    <row r="277" ht="12.75">
      <c r="N277" s="35"/>
    </row>
    <row r="278" ht="12.75">
      <c r="N278" s="35"/>
    </row>
    <row r="279" ht="12.75">
      <c r="N279" s="35"/>
    </row>
    <row r="280" ht="12.75">
      <c r="N280" s="35"/>
    </row>
    <row r="281" ht="12.75">
      <c r="N281" s="35"/>
    </row>
    <row r="282" ht="12.75">
      <c r="N282" s="35"/>
    </row>
    <row r="283" ht="12.75">
      <c r="N283" s="35"/>
    </row>
    <row r="284" ht="12.75">
      <c r="N284" s="35"/>
    </row>
    <row r="285" ht="12.75">
      <c r="N285" s="35"/>
    </row>
    <row r="286" ht="12.75">
      <c r="N286" s="35"/>
    </row>
    <row r="287" ht="12.75">
      <c r="N287" s="35"/>
    </row>
    <row r="288" ht="12.75">
      <c r="N288" s="35"/>
    </row>
    <row r="289" ht="12.75">
      <c r="N289" s="35"/>
    </row>
    <row r="290" ht="12.75">
      <c r="N290" s="35"/>
    </row>
    <row r="291" ht="12.75">
      <c r="N291" s="35"/>
    </row>
    <row r="292" ht="12.75">
      <c r="N292" s="35"/>
    </row>
    <row r="293" ht="12.75">
      <c r="N293" s="35"/>
    </row>
    <row r="294" ht="12.75">
      <c r="N294" s="35"/>
    </row>
    <row r="295" ht="12.75">
      <c r="N295" s="35"/>
    </row>
    <row r="296" ht="12.75">
      <c r="N296" s="35"/>
    </row>
    <row r="297" ht="12.75">
      <c r="N297" s="35"/>
    </row>
    <row r="298" ht="12.75">
      <c r="N298" s="35"/>
    </row>
    <row r="299" ht="12.75">
      <c r="N299" s="35"/>
    </row>
    <row r="300" ht="12.75">
      <c r="N300" s="35"/>
    </row>
    <row r="301" ht="12.75">
      <c r="N301" s="35"/>
    </row>
    <row r="302" ht="12.75">
      <c r="N302" s="35"/>
    </row>
    <row r="303" ht="12.75">
      <c r="N303" s="35"/>
    </row>
    <row r="304" ht="12.75">
      <c r="N304" s="35"/>
    </row>
    <row r="305" ht="12.75">
      <c r="N305" s="35"/>
    </row>
    <row r="306" ht="12.75">
      <c r="N306" s="35"/>
    </row>
    <row r="307" ht="12.75">
      <c r="N307" s="35"/>
    </row>
    <row r="308" ht="12.75">
      <c r="N308" s="35"/>
    </row>
    <row r="309" ht="12.75">
      <c r="N309" s="35"/>
    </row>
    <row r="310" ht="12.75">
      <c r="N310" s="35"/>
    </row>
    <row r="311" ht="12.75">
      <c r="N311" s="35"/>
    </row>
    <row r="312" ht="12.75">
      <c r="N312" s="35"/>
    </row>
    <row r="313" ht="12.75">
      <c r="N313" s="35"/>
    </row>
    <row r="314" ht="12.75">
      <c r="N314" s="35"/>
    </row>
    <row r="315" ht="12.75">
      <c r="N315" s="35"/>
    </row>
    <row r="316" ht="12.75">
      <c r="N316" s="35"/>
    </row>
    <row r="317" ht="12.75">
      <c r="N317" s="35"/>
    </row>
    <row r="318" ht="12.75">
      <c r="N318" s="35"/>
    </row>
    <row r="319" ht="12.75">
      <c r="N319" s="35"/>
    </row>
    <row r="320" ht="12.75">
      <c r="N320" s="35"/>
    </row>
    <row r="321" ht="12.75">
      <c r="N321" s="35"/>
    </row>
    <row r="322" ht="12.75">
      <c r="N322" s="35"/>
    </row>
    <row r="323" ht="12.75">
      <c r="N323" s="35"/>
    </row>
    <row r="324" ht="12.75">
      <c r="N324" s="35"/>
    </row>
    <row r="325" ht="12.75">
      <c r="N325" s="35"/>
    </row>
    <row r="326" ht="12.75">
      <c r="N326" s="35"/>
    </row>
    <row r="327" ht="12.75">
      <c r="N327" s="35"/>
    </row>
    <row r="328" ht="12.75">
      <c r="N328" s="35"/>
    </row>
    <row r="329" ht="12.75">
      <c r="N329" s="35"/>
    </row>
    <row r="330" ht="12.75">
      <c r="N330" s="35"/>
    </row>
    <row r="331" ht="12.75">
      <c r="N331" s="35"/>
    </row>
    <row r="332" ht="12.75">
      <c r="N332" s="35"/>
    </row>
    <row r="333" ht="12.75">
      <c r="N333" s="35"/>
    </row>
    <row r="334" ht="12.75">
      <c r="N334" s="35"/>
    </row>
    <row r="335" ht="12.75">
      <c r="N335" s="35"/>
    </row>
    <row r="336" ht="12.75">
      <c r="N336" s="35"/>
    </row>
    <row r="337" ht="12.75">
      <c r="N337" s="35"/>
    </row>
    <row r="338" ht="12.75">
      <c r="N338" s="35"/>
    </row>
    <row r="339" ht="12.75">
      <c r="N339" s="35"/>
    </row>
    <row r="340" ht="12.75">
      <c r="N340" s="35"/>
    </row>
    <row r="341" ht="12.75">
      <c r="N341" s="35"/>
    </row>
    <row r="342" ht="12.75">
      <c r="N342" s="35"/>
    </row>
    <row r="343" ht="12.75">
      <c r="N343" s="35"/>
    </row>
    <row r="344" ht="12.75">
      <c r="N344" s="35"/>
    </row>
    <row r="345" ht="12.75">
      <c r="N345" s="35"/>
    </row>
    <row r="346" ht="12.75">
      <c r="N346" s="35"/>
    </row>
    <row r="347" ht="12.75">
      <c r="N347" s="35"/>
    </row>
    <row r="348" ht="12.75">
      <c r="N348" s="35"/>
    </row>
    <row r="349" ht="12.75">
      <c r="N349" s="35"/>
    </row>
    <row r="350" ht="12.75">
      <c r="N350" s="35"/>
    </row>
    <row r="351" ht="12.75">
      <c r="N351" s="35"/>
    </row>
    <row r="352" ht="12.75">
      <c r="N352" s="35"/>
    </row>
    <row r="353" ht="12.75">
      <c r="N353" s="35"/>
    </row>
    <row r="354" ht="12.75">
      <c r="N354" s="35"/>
    </row>
    <row r="355" ht="12.75">
      <c r="N355" s="35"/>
    </row>
    <row r="356" ht="12.75">
      <c r="N356" s="35"/>
    </row>
    <row r="357" ht="12.75">
      <c r="N357" s="35"/>
    </row>
    <row r="358" ht="12.75">
      <c r="N358" s="35"/>
    </row>
    <row r="359" ht="12.75">
      <c r="N359" s="35"/>
    </row>
    <row r="360" ht="12.75">
      <c r="N360" s="35"/>
    </row>
    <row r="361" ht="12.75">
      <c r="N361" s="35"/>
    </row>
    <row r="362" ht="12.75">
      <c r="N362" s="35"/>
    </row>
    <row r="363" ht="12.75">
      <c r="N363" s="35"/>
    </row>
    <row r="364" ht="12.75">
      <c r="N364" s="35"/>
    </row>
    <row r="365" ht="12.75">
      <c r="N365" s="35"/>
    </row>
    <row r="366" ht="12.75">
      <c r="N366" s="35"/>
    </row>
    <row r="367" ht="12.75">
      <c r="N367" s="35"/>
    </row>
    <row r="368" ht="12.75">
      <c r="N368" s="35"/>
    </row>
    <row r="369" ht="12.75">
      <c r="N369" s="35"/>
    </row>
    <row r="370" ht="12.75">
      <c r="N370" s="35"/>
    </row>
    <row r="371" ht="12.75">
      <c r="N371" s="35"/>
    </row>
    <row r="372" ht="12.75">
      <c r="N372" s="35"/>
    </row>
    <row r="373" ht="12.75">
      <c r="N373" s="35"/>
    </row>
    <row r="374" ht="12.75">
      <c r="N374" s="35"/>
    </row>
    <row r="375" ht="12.75">
      <c r="N375" s="35"/>
    </row>
    <row r="376" ht="12.75">
      <c r="N376" s="35"/>
    </row>
    <row r="377" ht="12.75">
      <c r="N377" s="35"/>
    </row>
    <row r="378" ht="12.75">
      <c r="N378" s="35"/>
    </row>
    <row r="379" ht="12.75">
      <c r="N379" s="35"/>
    </row>
    <row r="380" ht="12.75">
      <c r="N380" s="35"/>
    </row>
    <row r="381" ht="12.75">
      <c r="N381" s="35"/>
    </row>
    <row r="382" ht="12.75">
      <c r="N382" s="35"/>
    </row>
    <row r="383" ht="12.75">
      <c r="N383" s="35"/>
    </row>
    <row r="384" ht="12.75">
      <c r="N384" s="35"/>
    </row>
    <row r="385" ht="12.75">
      <c r="N385" s="35"/>
    </row>
    <row r="386" ht="12.75">
      <c r="N386" s="35"/>
    </row>
    <row r="387" ht="12.75">
      <c r="N387" s="35"/>
    </row>
    <row r="388" ht="12.75">
      <c r="N388" s="35"/>
    </row>
    <row r="389" ht="12.75">
      <c r="N389" s="35"/>
    </row>
    <row r="390" ht="12.75">
      <c r="N390" s="35"/>
    </row>
    <row r="391" ht="12.75">
      <c r="N391" s="35"/>
    </row>
    <row r="392" ht="12.75">
      <c r="N392" s="35"/>
    </row>
    <row r="393" ht="12.75">
      <c r="N393" s="35"/>
    </row>
    <row r="394" ht="12.75">
      <c r="N394" s="35"/>
    </row>
    <row r="395" ht="12.75">
      <c r="N395" s="35"/>
    </row>
    <row r="396" ht="12.75">
      <c r="N396" s="35"/>
    </row>
    <row r="397" ht="12.75">
      <c r="N397" s="35"/>
    </row>
    <row r="398" ht="12.75">
      <c r="N398" s="35"/>
    </row>
    <row r="399" ht="12.75">
      <c r="N399" s="35"/>
    </row>
    <row r="400" ht="12.75">
      <c r="N400" s="35"/>
    </row>
    <row r="401" ht="12.75">
      <c r="N401" s="35"/>
    </row>
    <row r="402" ht="12.75">
      <c r="N402" s="35"/>
    </row>
    <row r="403" ht="12.75">
      <c r="N403" s="35"/>
    </row>
    <row r="404" ht="12.75">
      <c r="N404" s="35"/>
    </row>
    <row r="405" ht="12.75">
      <c r="N405" s="35"/>
    </row>
    <row r="406" ht="12.75">
      <c r="N406" s="35"/>
    </row>
    <row r="407" ht="12.75">
      <c r="N407" s="35"/>
    </row>
    <row r="408" ht="12.75">
      <c r="N408" s="35"/>
    </row>
    <row r="409" ht="12.75">
      <c r="N409" s="35"/>
    </row>
    <row r="410" ht="12.75">
      <c r="N410" s="35"/>
    </row>
    <row r="411" ht="12.75">
      <c r="N411" s="35"/>
    </row>
    <row r="412" ht="12.75">
      <c r="N412" s="35"/>
    </row>
    <row r="413" ht="12.75">
      <c r="N413" s="35"/>
    </row>
    <row r="414" ht="12.75">
      <c r="N414" s="35"/>
    </row>
    <row r="415" ht="12.75">
      <c r="N415" s="35"/>
    </row>
    <row r="416" ht="12.75">
      <c r="N416" s="35"/>
    </row>
    <row r="417" ht="12.75">
      <c r="N417" s="35"/>
    </row>
    <row r="418" ht="12.75">
      <c r="N418" s="35"/>
    </row>
    <row r="419" ht="12.75">
      <c r="N419" s="35"/>
    </row>
    <row r="420" ht="12.75">
      <c r="N420" s="35"/>
    </row>
    <row r="421" ht="12.75">
      <c r="N421" s="35"/>
    </row>
    <row r="422" ht="12.75">
      <c r="N422" s="35"/>
    </row>
    <row r="423" ht="12.75">
      <c r="N423" s="35"/>
    </row>
    <row r="424" ht="12.75">
      <c r="N424" s="35"/>
    </row>
    <row r="425" ht="12.75">
      <c r="N425" s="35"/>
    </row>
    <row r="426" ht="12.75">
      <c r="N426" s="35"/>
    </row>
    <row r="427" ht="12.75">
      <c r="N427" s="35"/>
    </row>
    <row r="428" ht="12.75">
      <c r="N428" s="35"/>
    </row>
    <row r="429" ht="12.75">
      <c r="N429" s="35"/>
    </row>
    <row r="430" ht="12.75">
      <c r="N430" s="35"/>
    </row>
    <row r="431" ht="12.75">
      <c r="N431" s="35"/>
    </row>
    <row r="432" ht="12.75">
      <c r="N432" s="35"/>
    </row>
    <row r="433" ht="12.75">
      <c r="N433" s="35"/>
    </row>
    <row r="434" ht="12.75">
      <c r="N434" s="35"/>
    </row>
    <row r="435" ht="12.75">
      <c r="N435" s="35"/>
    </row>
    <row r="436" ht="12.75">
      <c r="N436" s="35"/>
    </row>
    <row r="437" ht="12.75">
      <c r="N437" s="35"/>
    </row>
    <row r="438" ht="12.75">
      <c r="N438" s="35"/>
    </row>
    <row r="439" ht="12.75">
      <c r="N439" s="35"/>
    </row>
    <row r="440" ht="12.75">
      <c r="N440" s="35"/>
    </row>
    <row r="441" ht="12.75">
      <c r="N441" s="35"/>
    </row>
    <row r="442" ht="12.75">
      <c r="N442" s="35"/>
    </row>
    <row r="443" ht="12.75">
      <c r="N443" s="35"/>
    </row>
    <row r="444" ht="12.75">
      <c r="N444" s="35"/>
    </row>
    <row r="445" ht="12.75">
      <c r="N445" s="35"/>
    </row>
    <row r="446" ht="12.75">
      <c r="N446" s="35"/>
    </row>
    <row r="447" ht="12.75">
      <c r="N447" s="35"/>
    </row>
    <row r="448" ht="12.75">
      <c r="N448" s="35"/>
    </row>
    <row r="449" ht="12.75">
      <c r="N449" s="35"/>
    </row>
    <row r="450" ht="12.75">
      <c r="N450" s="35"/>
    </row>
    <row r="451" ht="12.75">
      <c r="N451" s="35"/>
    </row>
    <row r="452" ht="12.75">
      <c r="N452" s="35"/>
    </row>
    <row r="453" ht="12.75">
      <c r="N453" s="35"/>
    </row>
    <row r="454" ht="12.75">
      <c r="N454" s="35"/>
    </row>
    <row r="455" ht="12.75">
      <c r="N455" s="35"/>
    </row>
    <row r="456" ht="12.75">
      <c r="N456" s="35"/>
    </row>
    <row r="457" ht="12.75">
      <c r="N457" s="35"/>
    </row>
    <row r="458" ht="12.75">
      <c r="N458" s="35"/>
    </row>
    <row r="459" ht="12.75">
      <c r="N459" s="35"/>
    </row>
    <row r="460" ht="12.75">
      <c r="N460" s="35"/>
    </row>
    <row r="461" ht="12.75">
      <c r="N461" s="35"/>
    </row>
    <row r="462" ht="12.75">
      <c r="N462" s="35"/>
    </row>
    <row r="463" ht="12.75">
      <c r="N463" s="35"/>
    </row>
    <row r="464" ht="12.75">
      <c r="N464" s="35"/>
    </row>
    <row r="465" ht="12.75">
      <c r="N465" s="35"/>
    </row>
    <row r="466" ht="12.75">
      <c r="N466" s="35"/>
    </row>
    <row r="467" ht="12.75">
      <c r="N467" s="35"/>
    </row>
    <row r="468" ht="12.75">
      <c r="N468" s="35"/>
    </row>
    <row r="469" ht="12.75">
      <c r="N469" s="35"/>
    </row>
    <row r="470" ht="12.75">
      <c r="N470" s="35"/>
    </row>
    <row r="471" ht="12.75">
      <c r="N471" s="35"/>
    </row>
    <row r="472" ht="12.75">
      <c r="N472" s="35"/>
    </row>
    <row r="473" ht="12.75">
      <c r="N473" s="35"/>
    </row>
    <row r="474" ht="12.75">
      <c r="N474" s="35"/>
    </row>
    <row r="475" ht="12.75">
      <c r="N475" s="35"/>
    </row>
    <row r="476" ht="12.75">
      <c r="N476" s="35"/>
    </row>
    <row r="477" ht="12.75">
      <c r="N477" s="35"/>
    </row>
    <row r="478" ht="12.75">
      <c r="N478" s="35"/>
    </row>
    <row r="479" ht="12.75">
      <c r="N479" s="35"/>
    </row>
    <row r="480" ht="12.75">
      <c r="N480" s="35"/>
    </row>
    <row r="481" ht="12.75">
      <c r="N481" s="35"/>
    </row>
    <row r="482" ht="12.75">
      <c r="N482" s="35"/>
    </row>
    <row r="483" ht="12.75">
      <c r="N483" s="35"/>
    </row>
    <row r="484" ht="12.75">
      <c r="N484" s="35"/>
    </row>
    <row r="485" ht="12.75">
      <c r="N485" s="35"/>
    </row>
    <row r="486" ht="12.75">
      <c r="N486" s="35"/>
    </row>
    <row r="487" ht="12.75">
      <c r="N487" s="35"/>
    </row>
    <row r="488" ht="12.75">
      <c r="N488" s="35"/>
    </row>
    <row r="489" ht="12.75">
      <c r="N489" s="35"/>
    </row>
    <row r="490" ht="12.75">
      <c r="N490" s="35"/>
    </row>
    <row r="491" ht="12.75">
      <c r="N491" s="35"/>
    </row>
    <row r="492" ht="12.75">
      <c r="N492" s="35"/>
    </row>
    <row r="493" ht="12.75">
      <c r="N493" s="35"/>
    </row>
    <row r="494" ht="12.75">
      <c r="N494" s="35"/>
    </row>
    <row r="495" ht="12.75">
      <c r="N495" s="35"/>
    </row>
    <row r="496" ht="12.75">
      <c r="N496" s="35"/>
    </row>
    <row r="497" ht="12.75">
      <c r="N497" s="35"/>
    </row>
    <row r="498" ht="12.75">
      <c r="N498" s="35"/>
    </row>
    <row r="499" ht="12.75">
      <c r="N499" s="35"/>
    </row>
    <row r="500" ht="12.75">
      <c r="N500" s="35"/>
    </row>
    <row r="501" ht="12.75">
      <c r="N501" s="35"/>
    </row>
    <row r="502" ht="12.75">
      <c r="N502" s="35"/>
    </row>
    <row r="503" ht="12.75">
      <c r="N503" s="35"/>
    </row>
    <row r="504" ht="12.75">
      <c r="N504" s="35"/>
    </row>
    <row r="505" ht="12.75">
      <c r="N505" s="35"/>
    </row>
    <row r="506" ht="12.75">
      <c r="N506" s="35"/>
    </row>
    <row r="507" ht="12.75">
      <c r="N507" s="35"/>
    </row>
    <row r="508" ht="12.75">
      <c r="N508" s="35"/>
    </row>
    <row r="509" ht="12.75">
      <c r="N509" s="35"/>
    </row>
    <row r="510" ht="12.75">
      <c r="N510" s="35"/>
    </row>
    <row r="511" ht="12.75">
      <c r="N511" s="35"/>
    </row>
    <row r="512" ht="12.75">
      <c r="N512" s="35"/>
    </row>
    <row r="513" ht="12.75">
      <c r="N513" s="35"/>
    </row>
    <row r="514" ht="12.75">
      <c r="N514" s="35"/>
    </row>
    <row r="515" ht="12.75">
      <c r="N515" s="35"/>
    </row>
    <row r="516" ht="12.75">
      <c r="N516" s="35"/>
    </row>
    <row r="517" ht="12.75">
      <c r="N517" s="35"/>
    </row>
    <row r="518" ht="12.75">
      <c r="N518" s="35"/>
    </row>
    <row r="519" ht="12.75">
      <c r="N519" s="35"/>
    </row>
    <row r="520" ht="12.75">
      <c r="N520" s="35"/>
    </row>
    <row r="521" ht="12.75">
      <c r="N521" s="35"/>
    </row>
    <row r="522" ht="12.75">
      <c r="N522" s="35"/>
    </row>
    <row r="523" ht="12.75">
      <c r="N523" s="35"/>
    </row>
    <row r="524" ht="12.75">
      <c r="N524" s="35"/>
    </row>
    <row r="525" ht="12.75">
      <c r="N525" s="35"/>
    </row>
    <row r="526" ht="12.75">
      <c r="N526" s="35"/>
    </row>
    <row r="527" ht="12.75">
      <c r="N527" s="35"/>
    </row>
    <row r="528" ht="12.75">
      <c r="N528" s="35"/>
    </row>
    <row r="529" ht="12.75">
      <c r="N529" s="35"/>
    </row>
    <row r="530" ht="12.75">
      <c r="N530" s="35"/>
    </row>
    <row r="531" ht="12.75">
      <c r="N531" s="35"/>
    </row>
    <row r="532" ht="12.75">
      <c r="N532" s="35"/>
    </row>
    <row r="533" ht="12.75">
      <c r="N533" s="35"/>
    </row>
    <row r="534" ht="12.75">
      <c r="N534" s="35"/>
    </row>
    <row r="535" ht="12.75">
      <c r="N535" s="35"/>
    </row>
    <row r="536" ht="12.75">
      <c r="N536" s="35"/>
    </row>
    <row r="537" ht="12.75">
      <c r="N537" s="35"/>
    </row>
    <row r="538" ht="12.75">
      <c r="N538" s="35"/>
    </row>
    <row r="539" ht="12.75">
      <c r="N539" s="35"/>
    </row>
    <row r="540" ht="12.75">
      <c r="N540" s="35"/>
    </row>
    <row r="541" ht="12.75">
      <c r="N541" s="35"/>
    </row>
    <row r="542" ht="12.75">
      <c r="N542" s="35"/>
    </row>
    <row r="543" ht="12.75">
      <c r="N543" s="35"/>
    </row>
    <row r="544" ht="12.75">
      <c r="N544" s="35"/>
    </row>
    <row r="545" ht="12.75">
      <c r="N545" s="35"/>
    </row>
    <row r="546" ht="12.75">
      <c r="N546" s="35"/>
    </row>
    <row r="547" ht="12.75">
      <c r="N547" s="35"/>
    </row>
    <row r="548" ht="12.75">
      <c r="N548" s="35"/>
    </row>
    <row r="549" ht="12.75">
      <c r="N549" s="35"/>
    </row>
    <row r="550" ht="12.75">
      <c r="N550" s="35"/>
    </row>
    <row r="551" ht="12.75">
      <c r="N551" s="35"/>
    </row>
    <row r="552" ht="12.75">
      <c r="N552" s="35"/>
    </row>
    <row r="553" ht="12.75">
      <c r="N553" s="35"/>
    </row>
    <row r="554" ht="12.75">
      <c r="N554" s="35"/>
    </row>
    <row r="555" ht="12.75">
      <c r="N555" s="35"/>
    </row>
    <row r="556" ht="12.75">
      <c r="N556" s="35"/>
    </row>
    <row r="557" ht="12.75">
      <c r="N557" s="35"/>
    </row>
    <row r="558" ht="12.75">
      <c r="N558" s="35"/>
    </row>
    <row r="559" ht="12.75">
      <c r="N559" s="35"/>
    </row>
    <row r="560" ht="12.75">
      <c r="N560" s="35"/>
    </row>
    <row r="561" ht="12.75">
      <c r="N561" s="35"/>
    </row>
    <row r="562" ht="12.75">
      <c r="N562" s="35"/>
    </row>
    <row r="563" ht="12.75">
      <c r="N563" s="35"/>
    </row>
    <row r="564" ht="12.75">
      <c r="N564" s="35"/>
    </row>
    <row r="565" ht="12.75">
      <c r="N565" s="35"/>
    </row>
    <row r="566" ht="12.75">
      <c r="N566" s="35"/>
    </row>
    <row r="567" ht="12.75">
      <c r="N567" s="35"/>
    </row>
    <row r="568" ht="12.75">
      <c r="N568" s="35"/>
    </row>
    <row r="569" ht="12.75">
      <c r="N569" s="35"/>
    </row>
    <row r="570" ht="12.75">
      <c r="N570" s="35"/>
    </row>
    <row r="571" ht="12.75">
      <c r="N571" s="35"/>
    </row>
    <row r="572" ht="12.75">
      <c r="N572" s="35"/>
    </row>
    <row r="573" ht="12.75">
      <c r="N573" s="35"/>
    </row>
    <row r="574" ht="12.75">
      <c r="N574" s="35"/>
    </row>
    <row r="575" ht="12.75">
      <c r="N575" s="35"/>
    </row>
    <row r="576" ht="12.75">
      <c r="N576" s="35"/>
    </row>
    <row r="577" ht="12.75">
      <c r="N577" s="35"/>
    </row>
    <row r="578" ht="12.75">
      <c r="N578" s="35"/>
    </row>
    <row r="579" ht="12.75">
      <c r="N579" s="35"/>
    </row>
    <row r="580" ht="12.75">
      <c r="N580" s="35"/>
    </row>
    <row r="581" ht="12.75">
      <c r="N581" s="35"/>
    </row>
    <row r="582" ht="12.75">
      <c r="N582" s="35"/>
    </row>
    <row r="583" ht="12.75">
      <c r="N583" s="35"/>
    </row>
    <row r="584" ht="12.75">
      <c r="N584" s="35"/>
    </row>
    <row r="585" ht="12.75">
      <c r="N585" s="35"/>
    </row>
    <row r="586" ht="12.75">
      <c r="N586" s="35"/>
    </row>
    <row r="587" ht="12.75">
      <c r="N587" s="35"/>
    </row>
    <row r="588" ht="12.75">
      <c r="N588" s="35"/>
    </row>
    <row r="589" ht="12.75">
      <c r="N589" s="35"/>
    </row>
    <row r="590" ht="12.75">
      <c r="N590" s="35"/>
    </row>
    <row r="591" ht="12.75">
      <c r="N591" s="35"/>
    </row>
    <row r="592" ht="12.75">
      <c r="N592" s="35"/>
    </row>
    <row r="593" ht="12.75">
      <c r="N593" s="35"/>
    </row>
    <row r="594" ht="12.75">
      <c r="N594" s="35"/>
    </row>
    <row r="595" ht="12.75">
      <c r="N595" s="35"/>
    </row>
    <row r="596" ht="12.75">
      <c r="N596" s="35"/>
    </row>
    <row r="597" ht="12.75">
      <c r="N597" s="35"/>
    </row>
    <row r="598" ht="12.75">
      <c r="N598" s="35"/>
    </row>
    <row r="599" ht="12.75">
      <c r="N599" s="35"/>
    </row>
    <row r="600" ht="12.75">
      <c r="N600" s="35"/>
    </row>
    <row r="601" ht="12.75">
      <c r="N601" s="35"/>
    </row>
    <row r="602" ht="12.75">
      <c r="N602" s="35"/>
    </row>
    <row r="603" ht="12.75">
      <c r="N603" s="35"/>
    </row>
    <row r="604" ht="12.75">
      <c r="N604" s="35"/>
    </row>
    <row r="605" ht="12.75">
      <c r="N605" s="35"/>
    </row>
    <row r="606" ht="12.75">
      <c r="N606" s="35"/>
    </row>
    <row r="607" ht="12.75">
      <c r="N607" s="35"/>
    </row>
    <row r="608" ht="12.75">
      <c r="N608" s="35"/>
    </row>
    <row r="609" ht="12.75">
      <c r="N609" s="35"/>
    </row>
    <row r="610" ht="12.75">
      <c r="N610" s="35"/>
    </row>
    <row r="611" ht="12.75">
      <c r="N611" s="35"/>
    </row>
    <row r="612" ht="12.75">
      <c r="N612" s="35"/>
    </row>
    <row r="613" ht="12.75">
      <c r="N613" s="35"/>
    </row>
    <row r="614" ht="12.75">
      <c r="N614" s="35"/>
    </row>
    <row r="615" ht="12.75">
      <c r="N615" s="35"/>
    </row>
    <row r="616" ht="12.75">
      <c r="N616" s="35"/>
    </row>
    <row r="617" ht="12.75">
      <c r="N617" s="35"/>
    </row>
    <row r="618" ht="12.75">
      <c r="N618" s="35"/>
    </row>
    <row r="619" ht="12.75">
      <c r="N619" s="35"/>
    </row>
    <row r="620" ht="12.75">
      <c r="N620" s="35"/>
    </row>
    <row r="621" ht="12.75">
      <c r="N621" s="35"/>
    </row>
    <row r="622" ht="12.75">
      <c r="N622" s="35"/>
    </row>
    <row r="623" ht="12.75">
      <c r="N623" s="35"/>
    </row>
    <row r="624" ht="12.75">
      <c r="N624" s="35"/>
    </row>
    <row r="625" ht="12.75">
      <c r="N625" s="35"/>
    </row>
    <row r="626" ht="12.75">
      <c r="N626" s="35"/>
    </row>
    <row r="627" ht="12.75">
      <c r="N627" s="35"/>
    </row>
    <row r="628" ht="12.75">
      <c r="N628" s="35"/>
    </row>
    <row r="629" ht="12.75">
      <c r="N629" s="35"/>
    </row>
    <row r="630" ht="12.75">
      <c r="N630" s="35"/>
    </row>
    <row r="631" ht="12.75">
      <c r="N631" s="35"/>
    </row>
    <row r="632" ht="12.75">
      <c r="N632" s="35"/>
    </row>
    <row r="633" ht="12.75">
      <c r="N633" s="35"/>
    </row>
    <row r="634" ht="12.75">
      <c r="N634" s="35"/>
    </row>
    <row r="635" ht="12.75">
      <c r="N635" s="35"/>
    </row>
    <row r="636" ht="12.75">
      <c r="N636" s="35"/>
    </row>
    <row r="637" ht="12.75">
      <c r="N637" s="35"/>
    </row>
    <row r="638" ht="12.75">
      <c r="N638" s="35"/>
    </row>
    <row r="639" ht="12.75">
      <c r="N639" s="35"/>
    </row>
    <row r="640" ht="12.75">
      <c r="N640" s="35"/>
    </row>
    <row r="641" ht="12.75">
      <c r="N641" s="35"/>
    </row>
    <row r="642" ht="12.75">
      <c r="N642" s="35"/>
    </row>
    <row r="643" ht="12.75">
      <c r="N643" s="35"/>
    </row>
    <row r="644" ht="12.75">
      <c r="N644" s="35"/>
    </row>
    <row r="645" ht="12.75">
      <c r="N645" s="35"/>
    </row>
    <row r="646" ht="12.75">
      <c r="N646" s="35"/>
    </row>
    <row r="647" ht="12.75">
      <c r="N647" s="35"/>
    </row>
    <row r="648" ht="12.75">
      <c r="N648" s="35"/>
    </row>
    <row r="649" ht="12.75">
      <c r="N649" s="35"/>
    </row>
    <row r="650" ht="12.75">
      <c r="N650" s="35"/>
    </row>
    <row r="651" ht="12.75">
      <c r="N651" s="35"/>
    </row>
    <row r="652" ht="12.75">
      <c r="N652" s="35"/>
    </row>
    <row r="653" ht="12.75">
      <c r="N653" s="35"/>
    </row>
    <row r="654" ht="12.75">
      <c r="N654" s="35"/>
    </row>
    <row r="655" ht="12.75">
      <c r="N655" s="35"/>
    </row>
    <row r="656" ht="12.75">
      <c r="N656" s="35"/>
    </row>
    <row r="657" ht="12.75">
      <c r="N657" s="35"/>
    </row>
    <row r="658" ht="12.75">
      <c r="N658" s="35"/>
    </row>
    <row r="659" ht="12.75">
      <c r="N659" s="35"/>
    </row>
    <row r="660" ht="12.75">
      <c r="N660" s="35"/>
    </row>
    <row r="661" ht="12.75">
      <c r="N661" s="35"/>
    </row>
    <row r="662" ht="12.75">
      <c r="N662" s="35"/>
    </row>
    <row r="663" ht="12.75">
      <c r="N663" s="35"/>
    </row>
    <row r="664" ht="12.75">
      <c r="N664" s="35"/>
    </row>
    <row r="665" ht="12.75">
      <c r="N665" s="35"/>
    </row>
    <row r="666" ht="12.75">
      <c r="N666" s="35"/>
    </row>
    <row r="667" ht="12.75">
      <c r="N667" s="35"/>
    </row>
    <row r="668" ht="12.75">
      <c r="N668" s="35"/>
    </row>
    <row r="669" ht="12.75">
      <c r="N669" s="35"/>
    </row>
    <row r="670" ht="12.75">
      <c r="N670" s="35"/>
    </row>
    <row r="671" ht="12.75">
      <c r="N671" s="35"/>
    </row>
    <row r="672" ht="12.75">
      <c r="N672" s="35"/>
    </row>
    <row r="673" ht="12.75">
      <c r="N673" s="35"/>
    </row>
    <row r="674" ht="12.75">
      <c r="N674" s="35"/>
    </row>
    <row r="675" ht="12.75">
      <c r="N675" s="35"/>
    </row>
    <row r="676" ht="12.75">
      <c r="N676" s="35"/>
    </row>
    <row r="677" ht="12.75">
      <c r="N677" s="35"/>
    </row>
    <row r="678" ht="12.75">
      <c r="N678" s="35"/>
    </row>
    <row r="679" ht="12.75">
      <c r="N679" s="35"/>
    </row>
    <row r="680" ht="12.75">
      <c r="N680" s="35"/>
    </row>
    <row r="681" ht="12.75">
      <c r="N681" s="35"/>
    </row>
    <row r="682" ht="12.75">
      <c r="N682" s="35"/>
    </row>
    <row r="683" ht="12.75">
      <c r="N683" s="35"/>
    </row>
    <row r="684" ht="12.75">
      <c r="N684" s="35"/>
    </row>
    <row r="685" ht="12.75">
      <c r="N685" s="35"/>
    </row>
    <row r="686" ht="12.75">
      <c r="N686" s="35"/>
    </row>
    <row r="687" ht="12.75">
      <c r="N687" s="35"/>
    </row>
    <row r="688" ht="12.75">
      <c r="N688" s="35"/>
    </row>
    <row r="689" ht="12.75">
      <c r="N689" s="35"/>
    </row>
    <row r="690" ht="12.75">
      <c r="N690" s="35"/>
    </row>
    <row r="691" ht="12.75">
      <c r="N691" s="35"/>
    </row>
    <row r="692" ht="12.75">
      <c r="N692" s="35"/>
    </row>
    <row r="693" ht="12.75">
      <c r="N693" s="35"/>
    </row>
    <row r="694" ht="12.75">
      <c r="N694" s="35"/>
    </row>
    <row r="695" ht="12.75">
      <c r="N695" s="35"/>
    </row>
    <row r="696" ht="12.75">
      <c r="N696" s="35"/>
    </row>
    <row r="697" ht="12.75">
      <c r="N697" s="35"/>
    </row>
    <row r="698" ht="12.75">
      <c r="N698" s="35"/>
    </row>
    <row r="699" ht="12.75">
      <c r="N699" s="35"/>
    </row>
    <row r="700" ht="12.75">
      <c r="N700" s="35"/>
    </row>
    <row r="701" ht="12.75">
      <c r="N701" s="35"/>
    </row>
    <row r="702" ht="12.75">
      <c r="N702" s="35"/>
    </row>
    <row r="703" ht="12.75">
      <c r="N703" s="35"/>
    </row>
    <row r="704" ht="12.75">
      <c r="N704" s="35"/>
    </row>
    <row r="705" ht="12.75">
      <c r="N705" s="35"/>
    </row>
    <row r="706" ht="12.75">
      <c r="N706" s="35"/>
    </row>
    <row r="707" ht="12.75">
      <c r="N707" s="35"/>
    </row>
    <row r="708" ht="12.75">
      <c r="N708" s="35"/>
    </row>
    <row r="709" ht="12.75">
      <c r="N709" s="35"/>
    </row>
    <row r="710" ht="12.75">
      <c r="N710" s="35"/>
    </row>
    <row r="711" ht="12.75">
      <c r="N711" s="35"/>
    </row>
    <row r="712" ht="12.75">
      <c r="N712" s="35"/>
    </row>
    <row r="713" ht="12.75">
      <c r="N713" s="35"/>
    </row>
    <row r="714" ht="12.75">
      <c r="N714" s="35"/>
    </row>
    <row r="715" ht="12.75">
      <c r="N715" s="35"/>
    </row>
    <row r="716" ht="12.75">
      <c r="N716" s="35"/>
    </row>
    <row r="717" ht="12.75">
      <c r="N717" s="35"/>
    </row>
    <row r="718" ht="12.75">
      <c r="N718" s="35"/>
    </row>
    <row r="719" ht="12.75">
      <c r="N719" s="35"/>
    </row>
    <row r="720" ht="12.75">
      <c r="N720" s="35"/>
    </row>
    <row r="721" ht="12.75">
      <c r="N721" s="35"/>
    </row>
    <row r="722" ht="12.75">
      <c r="N722" s="35"/>
    </row>
    <row r="723" ht="12.75">
      <c r="N723" s="35"/>
    </row>
    <row r="724" ht="12.75">
      <c r="N724" s="35"/>
    </row>
    <row r="725" ht="12.75">
      <c r="N725" s="35"/>
    </row>
    <row r="726" ht="12.75">
      <c r="N726" s="35"/>
    </row>
    <row r="727" ht="12.75">
      <c r="N727" s="35"/>
    </row>
    <row r="728" ht="12.75">
      <c r="N728" s="35"/>
    </row>
    <row r="729" ht="12.75">
      <c r="N729" s="35"/>
    </row>
    <row r="730" ht="12.75">
      <c r="N730" s="35"/>
    </row>
    <row r="731" ht="12.75">
      <c r="N731" s="35"/>
    </row>
    <row r="732" ht="12.75">
      <c r="N732" s="35"/>
    </row>
    <row r="733" ht="12.75">
      <c r="N733" s="35"/>
    </row>
    <row r="734" ht="12.75">
      <c r="N734" s="35"/>
    </row>
    <row r="735" ht="12.75">
      <c r="N735" s="35"/>
    </row>
    <row r="736" ht="12.75">
      <c r="N736" s="35"/>
    </row>
    <row r="737" ht="12.75">
      <c r="N737" s="35"/>
    </row>
    <row r="738" ht="12.75">
      <c r="N738" s="35"/>
    </row>
    <row r="739" ht="12.75">
      <c r="N739" s="35"/>
    </row>
    <row r="740" ht="12.75">
      <c r="N740" s="35"/>
    </row>
    <row r="741" ht="12.75">
      <c r="N741" s="35"/>
    </row>
    <row r="742" ht="12.75">
      <c r="N742" s="35"/>
    </row>
    <row r="743" ht="12.75">
      <c r="N743" s="35"/>
    </row>
    <row r="744" ht="12.75">
      <c r="N744" s="35"/>
    </row>
    <row r="745" ht="12.75">
      <c r="N745" s="35"/>
    </row>
    <row r="746" ht="12.75">
      <c r="N746" s="35"/>
    </row>
    <row r="747" ht="12.75">
      <c r="N747" s="35"/>
    </row>
    <row r="748" ht="12.75">
      <c r="N748" s="35"/>
    </row>
    <row r="749" ht="12.75">
      <c r="N749" s="35"/>
    </row>
    <row r="750" ht="12.75">
      <c r="N750" s="35"/>
    </row>
    <row r="751" ht="12.75">
      <c r="N751" s="35"/>
    </row>
    <row r="752" ht="12.75">
      <c r="N752" s="35"/>
    </row>
    <row r="753" ht="12.75">
      <c r="N753" s="35"/>
    </row>
    <row r="754" ht="12.75">
      <c r="N754" s="35"/>
    </row>
    <row r="755" ht="12.75">
      <c r="N755" s="35"/>
    </row>
    <row r="756" ht="12.75">
      <c r="N756" s="35"/>
    </row>
    <row r="757" ht="12.75">
      <c r="N757" s="35"/>
    </row>
    <row r="758" ht="12.75">
      <c r="N758" s="35"/>
    </row>
    <row r="759" ht="12.75">
      <c r="N759" s="35"/>
    </row>
    <row r="760" ht="12.75">
      <c r="N760" s="35"/>
    </row>
    <row r="761" ht="12.75">
      <c r="N761" s="35"/>
    </row>
    <row r="762" ht="12.75">
      <c r="N762" s="35"/>
    </row>
    <row r="763" ht="12.75">
      <c r="N763" s="35"/>
    </row>
    <row r="764" ht="12.75">
      <c r="N764" s="35"/>
    </row>
    <row r="765" ht="12.75">
      <c r="N765" s="35"/>
    </row>
    <row r="766" ht="12.75">
      <c r="N766" s="35"/>
    </row>
    <row r="767" ht="12.75">
      <c r="N767" s="35"/>
    </row>
    <row r="768" ht="12.75">
      <c r="N768" s="35"/>
    </row>
    <row r="769" ht="12.75">
      <c r="N769" s="35"/>
    </row>
    <row r="770" ht="12.75">
      <c r="N770" s="35"/>
    </row>
    <row r="771" ht="12.75">
      <c r="N771" s="35"/>
    </row>
    <row r="772" ht="12.75">
      <c r="N772" s="35"/>
    </row>
    <row r="773" ht="12.75">
      <c r="N773" s="35"/>
    </row>
    <row r="774" ht="12.75">
      <c r="N774" s="35"/>
    </row>
    <row r="775" ht="12.75">
      <c r="N775" s="35"/>
    </row>
    <row r="776" ht="12.75">
      <c r="N776" s="35"/>
    </row>
    <row r="777" ht="12.75">
      <c r="N777" s="35"/>
    </row>
    <row r="778" ht="12.75">
      <c r="N778" s="35"/>
    </row>
    <row r="779" ht="12.75">
      <c r="N779" s="35"/>
    </row>
    <row r="780" ht="12.75">
      <c r="N780" s="35"/>
    </row>
    <row r="781" ht="12.75">
      <c r="N781" s="35"/>
    </row>
    <row r="782" ht="12.75">
      <c r="N782" s="35"/>
    </row>
    <row r="783" ht="12.75">
      <c r="N783" s="35"/>
    </row>
    <row r="784" ht="12.75">
      <c r="N784" s="35"/>
    </row>
    <row r="785" ht="12.75">
      <c r="N785" s="35"/>
    </row>
    <row r="786" ht="12.75">
      <c r="N786" s="35"/>
    </row>
    <row r="787" ht="12.75">
      <c r="N787" s="35"/>
    </row>
    <row r="788" ht="12.75">
      <c r="N788" s="35"/>
    </row>
    <row r="789" ht="12.75">
      <c r="N789" s="35"/>
    </row>
    <row r="790" ht="12.75">
      <c r="N790" s="35"/>
    </row>
    <row r="791" ht="12.75">
      <c r="N791" s="35"/>
    </row>
    <row r="792" ht="12.75">
      <c r="N792" s="35"/>
    </row>
    <row r="793" ht="12.75">
      <c r="N793" s="35"/>
    </row>
    <row r="794" ht="12.75">
      <c r="N794" s="35"/>
    </row>
    <row r="795" ht="12.75">
      <c r="N795" s="35"/>
    </row>
    <row r="796" ht="12.75">
      <c r="N796" s="35"/>
    </row>
    <row r="797" ht="12.75">
      <c r="N797" s="35"/>
    </row>
    <row r="798" ht="12.75">
      <c r="N798" s="35"/>
    </row>
    <row r="799" ht="12.75">
      <c r="N799" s="35"/>
    </row>
    <row r="800" ht="12.75">
      <c r="N800" s="35"/>
    </row>
    <row r="801" ht="12.75">
      <c r="N801" s="35"/>
    </row>
    <row r="802" ht="12.75">
      <c r="N802" s="35"/>
    </row>
    <row r="803" ht="12.75">
      <c r="N803" s="35"/>
    </row>
    <row r="804" ht="12.75">
      <c r="N804" s="35"/>
    </row>
    <row r="805" ht="12.75">
      <c r="N805" s="35"/>
    </row>
    <row r="806" ht="12.75">
      <c r="N806" s="35"/>
    </row>
    <row r="807" ht="12.75">
      <c r="N807" s="35"/>
    </row>
    <row r="808" ht="12.75">
      <c r="N808" s="35"/>
    </row>
    <row r="809" ht="12.75">
      <c r="N809" s="35"/>
    </row>
    <row r="810" ht="12.75">
      <c r="N810" s="35"/>
    </row>
    <row r="811" ht="12.75">
      <c r="N811" s="35"/>
    </row>
    <row r="812" ht="12.75">
      <c r="N812" s="35"/>
    </row>
    <row r="813" ht="12.75">
      <c r="N813" s="35"/>
    </row>
    <row r="814" ht="12.75">
      <c r="N814" s="35"/>
    </row>
    <row r="815" ht="12.75">
      <c r="N815" s="35"/>
    </row>
    <row r="816" ht="12.75">
      <c r="N816" s="35"/>
    </row>
    <row r="817" ht="12.75">
      <c r="N817" s="35"/>
    </row>
    <row r="818" ht="12.75">
      <c r="N818" s="35"/>
    </row>
    <row r="819" ht="12.75">
      <c r="N819" s="35"/>
    </row>
    <row r="820" ht="12.75">
      <c r="N820" s="35"/>
    </row>
    <row r="821" ht="12.75">
      <c r="N821" s="35"/>
    </row>
    <row r="822" ht="12.75">
      <c r="N822" s="35"/>
    </row>
    <row r="823" ht="12.75">
      <c r="N823" s="35"/>
    </row>
    <row r="824" ht="12.75">
      <c r="N824" s="35"/>
    </row>
    <row r="825" ht="12.75">
      <c r="N825" s="35"/>
    </row>
    <row r="826" ht="12.75">
      <c r="N826" s="35"/>
    </row>
    <row r="827" ht="12.75">
      <c r="N827" s="35"/>
    </row>
    <row r="828" ht="12.75">
      <c r="N828" s="35"/>
    </row>
    <row r="829" ht="12.75">
      <c r="N829" s="35"/>
    </row>
    <row r="830" ht="12.75">
      <c r="N830" s="35"/>
    </row>
    <row r="831" ht="12.75">
      <c r="N831" s="35"/>
    </row>
    <row r="832" ht="12.75">
      <c r="N832" s="35"/>
    </row>
    <row r="833" ht="12.75">
      <c r="N833" s="35"/>
    </row>
    <row r="834" ht="12.75">
      <c r="N834" s="35"/>
    </row>
    <row r="835" ht="12.75">
      <c r="N835" s="35"/>
    </row>
    <row r="836" ht="12.75">
      <c r="N836" s="35"/>
    </row>
    <row r="837" ht="12.75">
      <c r="N837" s="35"/>
    </row>
    <row r="838" ht="12.75">
      <c r="N838" s="35"/>
    </row>
    <row r="839" ht="12.75">
      <c r="N839" s="35"/>
    </row>
    <row r="840" ht="12.75">
      <c r="N840" s="35"/>
    </row>
    <row r="841" ht="12.75">
      <c r="N841" s="35"/>
    </row>
    <row r="842" ht="12.75">
      <c r="N842" s="35"/>
    </row>
    <row r="843" ht="12.75">
      <c r="N843" s="35"/>
    </row>
    <row r="844" ht="12.75">
      <c r="N844" s="35"/>
    </row>
    <row r="845" ht="12.75">
      <c r="N845" s="35"/>
    </row>
    <row r="846" ht="12.75">
      <c r="N846" s="35"/>
    </row>
    <row r="847" ht="12.75">
      <c r="N847" s="35"/>
    </row>
    <row r="848" ht="12.75">
      <c r="N848" s="35"/>
    </row>
    <row r="849" ht="12.75">
      <c r="N849" s="35"/>
    </row>
    <row r="850" ht="12.75">
      <c r="N850" s="35"/>
    </row>
    <row r="851" ht="12.75">
      <c r="N851" s="35"/>
    </row>
    <row r="852" ht="12.75">
      <c r="N852" s="35"/>
    </row>
    <row r="853" ht="12.75">
      <c r="N853" s="35"/>
    </row>
    <row r="854" ht="12.75">
      <c r="N854" s="35"/>
    </row>
    <row r="855" ht="12.75">
      <c r="N855" s="35"/>
    </row>
    <row r="856" ht="12.75">
      <c r="N856" s="35"/>
    </row>
    <row r="857" ht="12.75">
      <c r="N857" s="35"/>
    </row>
    <row r="858" ht="12.75">
      <c r="N858" s="35"/>
    </row>
    <row r="859" ht="12.75">
      <c r="N859" s="35"/>
    </row>
    <row r="860" ht="12.75">
      <c r="N860" s="35"/>
    </row>
    <row r="861" ht="12.75">
      <c r="N861" s="35"/>
    </row>
    <row r="862" ht="12.75">
      <c r="N862" s="35"/>
    </row>
    <row r="863" ht="12.75">
      <c r="N863" s="35"/>
    </row>
    <row r="864" ht="12.75">
      <c r="N864" s="35"/>
    </row>
    <row r="865" ht="12.75">
      <c r="N865" s="35"/>
    </row>
    <row r="866" ht="12.75">
      <c r="N866" s="35"/>
    </row>
    <row r="867" ht="12.75">
      <c r="N867" s="35"/>
    </row>
    <row r="868" ht="12.75">
      <c r="N868" s="35"/>
    </row>
    <row r="869" ht="12.75">
      <c r="N869" s="35"/>
    </row>
    <row r="870" ht="12.75">
      <c r="N870" s="35"/>
    </row>
    <row r="871" ht="12.75">
      <c r="N871" s="35"/>
    </row>
    <row r="872" ht="12.75">
      <c r="N872" s="35"/>
    </row>
    <row r="873" ht="12.75">
      <c r="N873" s="35"/>
    </row>
    <row r="874" ht="12.75">
      <c r="N874" s="35"/>
    </row>
    <row r="875" ht="12.75">
      <c r="N875" s="35"/>
    </row>
    <row r="876" ht="12.75">
      <c r="N876" s="35"/>
    </row>
    <row r="877" ht="12.75">
      <c r="N877" s="35"/>
    </row>
    <row r="878" ht="12.75">
      <c r="N878" s="35"/>
    </row>
    <row r="879" ht="12.75">
      <c r="N879" s="35"/>
    </row>
    <row r="880" ht="12.75">
      <c r="N880" s="35"/>
    </row>
    <row r="881" ht="12.75">
      <c r="N881" s="35"/>
    </row>
    <row r="882" ht="12.75">
      <c r="N882" s="35"/>
    </row>
    <row r="883" ht="12.75">
      <c r="N883" s="35"/>
    </row>
    <row r="884" ht="12.75">
      <c r="N884" s="35"/>
    </row>
    <row r="885" ht="12.75">
      <c r="N885" s="35"/>
    </row>
    <row r="886" ht="12.75">
      <c r="N886" s="35"/>
    </row>
    <row r="887" ht="12.75">
      <c r="N887" s="35"/>
    </row>
    <row r="888" ht="12.75">
      <c r="N888" s="35"/>
    </row>
    <row r="889" ht="12.75">
      <c r="N889" s="35"/>
    </row>
    <row r="890" ht="12.75">
      <c r="N890" s="35"/>
    </row>
    <row r="891" ht="12.75">
      <c r="N891" s="35"/>
    </row>
    <row r="892" ht="12.75">
      <c r="N892" s="35"/>
    </row>
    <row r="893" ht="12.75">
      <c r="N893" s="35"/>
    </row>
    <row r="894" ht="12.75">
      <c r="N894" s="35"/>
    </row>
    <row r="895" ht="12.75">
      <c r="N895" s="35"/>
    </row>
    <row r="896" ht="12.75">
      <c r="N896" s="35"/>
    </row>
    <row r="897" ht="12.75">
      <c r="N897" s="35"/>
    </row>
    <row r="898" ht="12.75">
      <c r="N898" s="35"/>
    </row>
    <row r="899" ht="12.75">
      <c r="N899" s="35"/>
    </row>
    <row r="900" ht="12.75">
      <c r="N900" s="35"/>
    </row>
    <row r="901" ht="12.75">
      <c r="N901" s="35"/>
    </row>
    <row r="902" ht="12.75">
      <c r="N902" s="35"/>
    </row>
    <row r="903" ht="12.75">
      <c r="N903" s="35"/>
    </row>
    <row r="904" ht="12.75">
      <c r="N904" s="35"/>
    </row>
    <row r="905" ht="12.75">
      <c r="N905" s="35"/>
    </row>
    <row r="906" ht="12.75">
      <c r="N906" s="35"/>
    </row>
    <row r="907" ht="12.75">
      <c r="N907" s="35"/>
    </row>
    <row r="908" ht="12.75">
      <c r="N908" s="35"/>
    </row>
    <row r="909" ht="12.75">
      <c r="N909" s="35"/>
    </row>
    <row r="910" ht="12.75">
      <c r="N910" s="35"/>
    </row>
    <row r="911" ht="12.75">
      <c r="N911" s="35"/>
    </row>
    <row r="912" ht="12.75">
      <c r="N912" s="35"/>
    </row>
    <row r="913" ht="12.75">
      <c r="N913" s="35"/>
    </row>
    <row r="914" ht="12.75">
      <c r="N914" s="35"/>
    </row>
    <row r="915" ht="12.75">
      <c r="N915" s="35"/>
    </row>
    <row r="916" ht="12.75">
      <c r="N916" s="35"/>
    </row>
    <row r="917" ht="12.75">
      <c r="N917" s="35"/>
    </row>
    <row r="918" ht="12.75">
      <c r="N918" s="35"/>
    </row>
    <row r="919" ht="12.75">
      <c r="N919" s="35"/>
    </row>
    <row r="920" ht="12.75">
      <c r="N920" s="35"/>
    </row>
    <row r="921" ht="12.75">
      <c r="N921" s="35"/>
    </row>
    <row r="922" ht="12.75">
      <c r="N922" s="35"/>
    </row>
    <row r="923" ht="12.75">
      <c r="N923" s="35"/>
    </row>
    <row r="924" ht="12.75">
      <c r="N924" s="35"/>
    </row>
    <row r="925" ht="12.75">
      <c r="N925" s="35"/>
    </row>
    <row r="926" ht="12.75">
      <c r="N926" s="35"/>
    </row>
    <row r="927" ht="12.75">
      <c r="N927" s="35"/>
    </row>
    <row r="928" ht="12.75">
      <c r="N928" s="35"/>
    </row>
    <row r="929" ht="12.75">
      <c r="N929" s="35"/>
    </row>
    <row r="930" ht="12.75">
      <c r="N930" s="35"/>
    </row>
    <row r="931" ht="12.75">
      <c r="N931" s="35"/>
    </row>
    <row r="932" ht="12.75">
      <c r="N932" s="35"/>
    </row>
    <row r="933" ht="12.75">
      <c r="N933" s="35"/>
    </row>
    <row r="934" ht="12.75">
      <c r="N934" s="35"/>
    </row>
    <row r="935" ht="12.75">
      <c r="N935" s="35"/>
    </row>
    <row r="936" ht="12.75">
      <c r="N936" s="35"/>
    </row>
    <row r="937" ht="12.75">
      <c r="N937" s="35"/>
    </row>
    <row r="938" ht="12.75">
      <c r="N938" s="35"/>
    </row>
    <row r="939" ht="12.75">
      <c r="N939" s="35"/>
    </row>
    <row r="940" ht="12.75">
      <c r="N940" s="35"/>
    </row>
    <row r="941" ht="12.75">
      <c r="N941" s="35"/>
    </row>
    <row r="942" ht="12.75">
      <c r="N942" s="35"/>
    </row>
    <row r="943" ht="12.75">
      <c r="N943" s="35"/>
    </row>
    <row r="944" ht="12.75">
      <c r="N944" s="35"/>
    </row>
    <row r="945" ht="12.75">
      <c r="N945" s="35"/>
    </row>
    <row r="946" ht="12.75">
      <c r="N946" s="35"/>
    </row>
    <row r="947" ht="12.75">
      <c r="N947" s="35"/>
    </row>
    <row r="948" ht="12.75">
      <c r="N948" s="35"/>
    </row>
    <row r="949" ht="12.75">
      <c r="N949" s="35"/>
    </row>
    <row r="950" ht="12.75">
      <c r="N950" s="35"/>
    </row>
    <row r="951" ht="12.75">
      <c r="N951" s="35"/>
    </row>
    <row r="952" ht="12.75">
      <c r="N952" s="35"/>
    </row>
    <row r="953" ht="12.75">
      <c r="N953" s="35"/>
    </row>
    <row r="954" ht="12.75">
      <c r="N954" s="35"/>
    </row>
    <row r="955" ht="12.75">
      <c r="N955" s="35"/>
    </row>
    <row r="956" ht="12.75">
      <c r="N956" s="35"/>
    </row>
    <row r="957" ht="12.75">
      <c r="N957" s="35"/>
    </row>
    <row r="958" ht="12.75">
      <c r="N958" s="35"/>
    </row>
    <row r="959" ht="12.75">
      <c r="N959" s="35"/>
    </row>
    <row r="960" ht="12.75">
      <c r="N960" s="35"/>
    </row>
    <row r="961" ht="12.75">
      <c r="N961" s="35"/>
    </row>
    <row r="962" ht="12.75">
      <c r="N962" s="35"/>
    </row>
    <row r="963" ht="12.75">
      <c r="N963" s="35"/>
    </row>
    <row r="964" ht="12.75">
      <c r="N964" s="35"/>
    </row>
    <row r="965" ht="12.75">
      <c r="N965" s="35"/>
    </row>
    <row r="966" ht="12.75">
      <c r="N966" s="35"/>
    </row>
    <row r="967" ht="12.75">
      <c r="N967" s="35"/>
    </row>
    <row r="968" ht="12.75">
      <c r="N968" s="35"/>
    </row>
    <row r="969" ht="12.75">
      <c r="N969" s="35"/>
    </row>
    <row r="970" ht="12.75">
      <c r="N970" s="35"/>
    </row>
    <row r="971" ht="12.75">
      <c r="N971" s="35"/>
    </row>
    <row r="972" ht="12.75">
      <c r="N972" s="35"/>
    </row>
    <row r="973" ht="12.75">
      <c r="N973" s="35"/>
    </row>
    <row r="974" ht="12.75">
      <c r="N974" s="35"/>
    </row>
    <row r="975" ht="12.75">
      <c r="N975" s="35"/>
    </row>
    <row r="976" ht="12.75">
      <c r="N976" s="35"/>
    </row>
    <row r="977" ht="12.75">
      <c r="N977" s="35"/>
    </row>
    <row r="978" ht="12.75">
      <c r="N978" s="35"/>
    </row>
    <row r="979" ht="12.75">
      <c r="N979" s="35"/>
    </row>
    <row r="980" ht="12.75">
      <c r="N980" s="35"/>
    </row>
    <row r="981" ht="12.75">
      <c r="N981" s="35"/>
    </row>
    <row r="982" ht="12.75">
      <c r="N982" s="35"/>
    </row>
    <row r="983" ht="12.75">
      <c r="N983" s="35"/>
    </row>
    <row r="984" ht="12.75">
      <c r="N984" s="35"/>
    </row>
    <row r="985" ht="12.75">
      <c r="N985" s="35"/>
    </row>
    <row r="986" ht="12.75">
      <c r="N986" s="35"/>
    </row>
    <row r="987" ht="12.75">
      <c r="N987" s="35"/>
    </row>
    <row r="988" ht="12.75">
      <c r="N988" s="35"/>
    </row>
    <row r="989" ht="12.75">
      <c r="N989" s="35"/>
    </row>
    <row r="990" ht="12.75">
      <c r="N990" s="35"/>
    </row>
    <row r="991" ht="12.75">
      <c r="N991" s="35"/>
    </row>
    <row r="992" ht="12.75">
      <c r="N992" s="35"/>
    </row>
    <row r="993" ht="12.75">
      <c r="N993" s="35"/>
    </row>
    <row r="994" ht="12.75">
      <c r="N994" s="35"/>
    </row>
    <row r="995" ht="12.75">
      <c r="N995" s="35"/>
    </row>
    <row r="996" ht="12.75">
      <c r="N996" s="35"/>
    </row>
    <row r="997" ht="12.75">
      <c r="N997" s="35"/>
    </row>
    <row r="998" ht="12.75">
      <c r="N998" s="35"/>
    </row>
    <row r="999" ht="12.75">
      <c r="N999" s="35"/>
    </row>
    <row r="1000" ht="12.75">
      <c r="N1000" s="35"/>
    </row>
    <row r="1001" ht="12.75">
      <c r="N1001" s="35"/>
    </row>
    <row r="1002" ht="12.75">
      <c r="N1002" s="35"/>
    </row>
    <row r="1003" ht="12.75">
      <c r="N1003" s="35"/>
    </row>
    <row r="1004" ht="12.75">
      <c r="N1004" s="35"/>
    </row>
    <row r="1005" ht="12.75">
      <c r="N1005" s="35"/>
    </row>
    <row r="1006" ht="12.75">
      <c r="N1006" s="35"/>
    </row>
    <row r="1007" ht="12.75">
      <c r="N1007" s="35"/>
    </row>
    <row r="1008" ht="12.75">
      <c r="N1008" s="35"/>
    </row>
    <row r="1009" ht="12.75">
      <c r="N1009" s="35"/>
    </row>
    <row r="1010" ht="12.75">
      <c r="N1010" s="35"/>
    </row>
    <row r="1011" ht="12.75">
      <c r="N1011" s="35"/>
    </row>
    <row r="1012" ht="12.75">
      <c r="N1012" s="35"/>
    </row>
    <row r="1013" ht="12.75">
      <c r="N1013" s="35"/>
    </row>
    <row r="1014" ht="12.75">
      <c r="N1014" s="35"/>
    </row>
    <row r="1015" ht="12.75">
      <c r="N1015" s="35"/>
    </row>
    <row r="1016" ht="12.75">
      <c r="N1016" s="35"/>
    </row>
    <row r="1017" ht="12.75">
      <c r="N1017" s="35"/>
    </row>
    <row r="1018" ht="12.75">
      <c r="N1018" s="35"/>
    </row>
    <row r="1019" ht="12.75">
      <c r="N1019" s="35"/>
    </row>
    <row r="1020" ht="12.75">
      <c r="N1020" s="35"/>
    </row>
    <row r="1021" ht="12.75">
      <c r="N1021" s="35"/>
    </row>
    <row r="1022" ht="12.75">
      <c r="N1022" s="35"/>
    </row>
    <row r="1023" ht="12.75">
      <c r="N1023" s="35"/>
    </row>
    <row r="1024" ht="12.75">
      <c r="N1024" s="35"/>
    </row>
    <row r="1025" ht="12.75">
      <c r="N1025" s="35"/>
    </row>
    <row r="1026" ht="12.75">
      <c r="N1026" s="35"/>
    </row>
    <row r="1027" ht="12.75">
      <c r="N1027" s="35"/>
    </row>
    <row r="1028" ht="12.75">
      <c r="N1028" s="35"/>
    </row>
    <row r="1029" ht="12.75">
      <c r="N1029" s="35"/>
    </row>
    <row r="1030" ht="12.75">
      <c r="N1030" s="35"/>
    </row>
    <row r="1031" ht="12.75">
      <c r="N1031" s="35"/>
    </row>
    <row r="1032" ht="12.75">
      <c r="N1032" s="35"/>
    </row>
    <row r="1033" ht="12.75">
      <c r="N1033" s="35"/>
    </row>
    <row r="1034" ht="12.75">
      <c r="N1034" s="35"/>
    </row>
    <row r="1035" ht="12.75">
      <c r="N1035" s="35"/>
    </row>
    <row r="1036" ht="12.75">
      <c r="N1036" s="35"/>
    </row>
    <row r="1037" ht="12.75">
      <c r="N1037" s="35"/>
    </row>
    <row r="1038" ht="12.75">
      <c r="N1038" s="35"/>
    </row>
    <row r="1039" ht="12.75">
      <c r="N1039" s="35"/>
    </row>
    <row r="1040" ht="12.75">
      <c r="N1040" s="35"/>
    </row>
    <row r="1041" ht="12.75">
      <c r="N1041" s="35"/>
    </row>
    <row r="1042" ht="12.75">
      <c r="N1042" s="35"/>
    </row>
    <row r="1043" ht="12.75">
      <c r="N1043" s="35"/>
    </row>
    <row r="1044" ht="12.75">
      <c r="N1044" s="35"/>
    </row>
    <row r="1045" ht="12.75">
      <c r="N1045" s="35"/>
    </row>
    <row r="1046" ht="12.75">
      <c r="N1046" s="35"/>
    </row>
    <row r="1047" ht="12.75">
      <c r="N1047" s="35"/>
    </row>
    <row r="1048" ht="12.75">
      <c r="N1048" s="35"/>
    </row>
    <row r="1049" ht="12.75">
      <c r="N1049" s="35"/>
    </row>
    <row r="1050" ht="12.75">
      <c r="N1050" s="35"/>
    </row>
    <row r="1051" ht="12.75">
      <c r="N1051" s="35"/>
    </row>
    <row r="1052" ht="12.75">
      <c r="N1052" s="35"/>
    </row>
    <row r="1053" ht="12.75">
      <c r="N1053" s="35"/>
    </row>
    <row r="1054" ht="12.75">
      <c r="N1054" s="35"/>
    </row>
    <row r="1055" ht="12.75">
      <c r="N1055" s="35"/>
    </row>
    <row r="1056" ht="12.75">
      <c r="N1056" s="35"/>
    </row>
    <row r="1057" ht="12.75">
      <c r="N1057" s="35"/>
    </row>
    <row r="1058" ht="12.75">
      <c r="N1058" s="35"/>
    </row>
    <row r="1059" ht="12.75">
      <c r="N1059" s="35"/>
    </row>
    <row r="1060" ht="12.75">
      <c r="N1060" s="35"/>
    </row>
    <row r="1061" ht="12.75">
      <c r="N1061" s="35"/>
    </row>
    <row r="1062" ht="12.75">
      <c r="N1062" s="35"/>
    </row>
    <row r="1063" ht="12.75">
      <c r="N1063" s="35"/>
    </row>
    <row r="1064" ht="12.75">
      <c r="N1064" s="35"/>
    </row>
    <row r="1065" ht="12.75">
      <c r="N1065" s="35"/>
    </row>
    <row r="1066" ht="12.75">
      <c r="N1066" s="35"/>
    </row>
    <row r="1067" ht="12.75">
      <c r="N1067" s="35"/>
    </row>
    <row r="1068" ht="12.75">
      <c r="N1068" s="35"/>
    </row>
    <row r="1069" ht="12.75">
      <c r="N1069" s="35"/>
    </row>
    <row r="1070" ht="12.75">
      <c r="N1070" s="35"/>
    </row>
    <row r="1071" ht="12.75">
      <c r="N1071" s="35"/>
    </row>
    <row r="1072" ht="12.75">
      <c r="N1072" s="35"/>
    </row>
    <row r="1073" ht="12.75">
      <c r="N1073" s="35"/>
    </row>
    <row r="1074" ht="12.75">
      <c r="N1074" s="35"/>
    </row>
    <row r="1075" ht="12.75">
      <c r="N1075" s="35"/>
    </row>
    <row r="1076" ht="12.75">
      <c r="N1076" s="35"/>
    </row>
    <row r="1077" ht="12.75">
      <c r="N1077" s="35"/>
    </row>
    <row r="1078" ht="12.75">
      <c r="N1078" s="35"/>
    </row>
    <row r="1079" ht="12.75">
      <c r="N1079" s="35"/>
    </row>
    <row r="1080" ht="12.75">
      <c r="N1080" s="35"/>
    </row>
    <row r="1081" ht="12.75">
      <c r="N1081" s="35"/>
    </row>
    <row r="1082" ht="12.75">
      <c r="N1082" s="35"/>
    </row>
    <row r="1083" ht="12.75">
      <c r="N1083" s="35"/>
    </row>
    <row r="1084" ht="12.75">
      <c r="N1084" s="35"/>
    </row>
    <row r="1085" ht="12.75">
      <c r="N1085" s="35"/>
    </row>
    <row r="1086" ht="12.75">
      <c r="N1086" s="35"/>
    </row>
    <row r="1087" ht="12.75">
      <c r="N1087" s="35"/>
    </row>
    <row r="1088" ht="12.75">
      <c r="N1088" s="35"/>
    </row>
    <row r="1089" ht="12.75">
      <c r="N1089" s="35"/>
    </row>
    <row r="1090" ht="12.75">
      <c r="N1090" s="35"/>
    </row>
    <row r="1091" ht="12.75">
      <c r="N1091" s="35"/>
    </row>
    <row r="1092" ht="12.75">
      <c r="N1092" s="35"/>
    </row>
    <row r="1093" ht="12.75">
      <c r="N1093" s="35"/>
    </row>
    <row r="1094" ht="12.75">
      <c r="N1094" s="35"/>
    </row>
    <row r="1095" ht="12.75">
      <c r="N1095" s="35"/>
    </row>
    <row r="1096" ht="12.75">
      <c r="N1096" s="35"/>
    </row>
    <row r="1097" ht="12.75">
      <c r="N1097" s="35"/>
    </row>
    <row r="1098" ht="12.75">
      <c r="N1098" s="35"/>
    </row>
    <row r="1099" ht="12.75">
      <c r="N1099" s="35"/>
    </row>
    <row r="1100" ht="12.75">
      <c r="N1100" s="35"/>
    </row>
    <row r="1101" ht="12.75">
      <c r="N1101" s="35"/>
    </row>
    <row r="1102" ht="12.75">
      <c r="N1102" s="35"/>
    </row>
    <row r="1103" ht="12.75">
      <c r="N1103" s="35"/>
    </row>
    <row r="1104" ht="12.75">
      <c r="N1104" s="35"/>
    </row>
    <row r="1105" ht="12.75">
      <c r="N1105" s="35"/>
    </row>
    <row r="1106" ht="12.75">
      <c r="N1106" s="35"/>
    </row>
    <row r="1107" ht="12.75">
      <c r="N1107" s="35"/>
    </row>
    <row r="1108" ht="12.75">
      <c r="N1108" s="35"/>
    </row>
    <row r="1109" ht="12.75">
      <c r="N1109" s="35"/>
    </row>
    <row r="1110" ht="12.75">
      <c r="N1110" s="35"/>
    </row>
    <row r="1111" ht="12.75">
      <c r="N1111" s="35"/>
    </row>
    <row r="1112" ht="12.75">
      <c r="N1112" s="35"/>
    </row>
    <row r="1113" ht="12.75">
      <c r="N1113" s="35"/>
    </row>
    <row r="1114" ht="12.75">
      <c r="N1114" s="35"/>
    </row>
    <row r="1115" ht="12.75">
      <c r="N1115" s="35"/>
    </row>
    <row r="1116" ht="12.75">
      <c r="N1116" s="35"/>
    </row>
    <row r="1117" ht="12.75">
      <c r="N1117" s="35"/>
    </row>
    <row r="1118" ht="12.75">
      <c r="N1118" s="35"/>
    </row>
    <row r="1119" ht="12.75">
      <c r="N1119" s="35"/>
    </row>
    <row r="1120" ht="12.75">
      <c r="N1120" s="35"/>
    </row>
    <row r="1121" ht="12.75">
      <c r="N1121" s="35"/>
    </row>
    <row r="1122" ht="12.75">
      <c r="N1122" s="35"/>
    </row>
    <row r="1123" ht="12.75">
      <c r="N1123" s="35"/>
    </row>
    <row r="1124" ht="12.75">
      <c r="N1124" s="35"/>
    </row>
    <row r="1125" ht="12.75">
      <c r="N1125" s="35"/>
    </row>
    <row r="1126" ht="12.75">
      <c r="N1126" s="35"/>
    </row>
    <row r="1127" ht="12.75">
      <c r="N1127" s="35"/>
    </row>
    <row r="1128" ht="12.75">
      <c r="N1128" s="35"/>
    </row>
    <row r="1129" ht="12.75">
      <c r="N1129" s="35"/>
    </row>
    <row r="1130" ht="12.75">
      <c r="N1130" s="35"/>
    </row>
    <row r="1131" ht="12.75">
      <c r="N1131" s="35"/>
    </row>
    <row r="1132" ht="12.75">
      <c r="N1132" s="35"/>
    </row>
    <row r="1133" ht="12.75">
      <c r="N1133" s="35"/>
    </row>
    <row r="1134" ht="12.75">
      <c r="N1134" s="35"/>
    </row>
    <row r="1135" ht="12.75">
      <c r="N1135" s="35"/>
    </row>
    <row r="1136" ht="12.75">
      <c r="N1136" s="35"/>
    </row>
    <row r="1137" ht="12.75">
      <c r="N1137" s="35"/>
    </row>
    <row r="1138" ht="12.75">
      <c r="N1138" s="35"/>
    </row>
    <row r="1139" ht="12.75">
      <c r="N1139" s="35"/>
    </row>
    <row r="1140" ht="12.75">
      <c r="N1140" s="35"/>
    </row>
    <row r="1141" ht="12.75">
      <c r="N1141" s="35"/>
    </row>
    <row r="1142" ht="12.75">
      <c r="N1142" s="35"/>
    </row>
    <row r="1143" ht="12.75">
      <c r="N1143" s="35"/>
    </row>
    <row r="1144" ht="12.75">
      <c r="N1144" s="35"/>
    </row>
    <row r="1145" ht="12.75">
      <c r="N1145" s="35"/>
    </row>
    <row r="1146" ht="12.75">
      <c r="N1146" s="35"/>
    </row>
    <row r="1147" ht="12.75">
      <c r="N1147" s="35"/>
    </row>
    <row r="1148" ht="12.75">
      <c r="N1148" s="35"/>
    </row>
    <row r="1149" ht="12.75">
      <c r="N1149" s="35"/>
    </row>
    <row r="1150" ht="12.75">
      <c r="N1150" s="35"/>
    </row>
    <row r="1151" ht="12.75">
      <c r="N1151" s="35"/>
    </row>
    <row r="1152" ht="12.75">
      <c r="N1152" s="35"/>
    </row>
    <row r="1153" ht="12.75">
      <c r="N1153" s="35"/>
    </row>
    <row r="1154" ht="12.75">
      <c r="N1154" s="35"/>
    </row>
    <row r="1155" ht="12.75">
      <c r="N1155" s="35"/>
    </row>
    <row r="1156" ht="12.75">
      <c r="N1156" s="35"/>
    </row>
    <row r="1157" ht="12.75">
      <c r="N1157" s="35"/>
    </row>
    <row r="1158" ht="12.75">
      <c r="N1158" s="35"/>
    </row>
    <row r="1159" ht="12.75">
      <c r="N1159" s="35"/>
    </row>
    <row r="1160" ht="12.75">
      <c r="N1160" s="35"/>
    </row>
    <row r="1161" ht="12.75">
      <c r="N1161" s="35"/>
    </row>
    <row r="1162" ht="12.75">
      <c r="N1162" s="35"/>
    </row>
    <row r="1163" ht="12.75">
      <c r="N1163" s="35"/>
    </row>
    <row r="1164" ht="12.75">
      <c r="N1164" s="35"/>
    </row>
    <row r="1165" ht="12.75">
      <c r="N1165" s="35"/>
    </row>
    <row r="1166" ht="12.75">
      <c r="N1166" s="35"/>
    </row>
    <row r="1167" ht="12.75">
      <c r="N1167" s="35"/>
    </row>
    <row r="1168" ht="12.75">
      <c r="N1168" s="35"/>
    </row>
    <row r="1169" ht="12.75">
      <c r="N1169" s="35"/>
    </row>
    <row r="1170" ht="12.75">
      <c r="N1170" s="35"/>
    </row>
    <row r="1171" ht="12.75">
      <c r="N1171" s="35"/>
    </row>
    <row r="1172" ht="12.75">
      <c r="N1172" s="35"/>
    </row>
    <row r="1173" ht="12.75">
      <c r="N1173" s="35"/>
    </row>
    <row r="1174" ht="12.75">
      <c r="N1174" s="35"/>
    </row>
    <row r="1175" ht="12.75">
      <c r="N1175" s="35"/>
    </row>
    <row r="1176" ht="12.75">
      <c r="N1176" s="35"/>
    </row>
    <row r="1177" ht="12.75">
      <c r="N1177" s="35"/>
    </row>
    <row r="1178" ht="12.75">
      <c r="N1178" s="35"/>
    </row>
    <row r="1179" ht="12.75">
      <c r="N1179" s="35"/>
    </row>
    <row r="1180" ht="12.75">
      <c r="N1180" s="35"/>
    </row>
    <row r="1181" ht="12.75">
      <c r="N1181" s="35"/>
    </row>
    <row r="1182" ht="12.75">
      <c r="N1182" s="35"/>
    </row>
    <row r="1183" ht="12.75">
      <c r="N1183" s="35"/>
    </row>
    <row r="1184" ht="12.75">
      <c r="N1184" s="35"/>
    </row>
    <row r="1185" ht="12.75">
      <c r="N1185" s="35"/>
    </row>
    <row r="1186" ht="12.75">
      <c r="N1186" s="35"/>
    </row>
    <row r="1187" ht="12.75">
      <c r="N1187" s="35"/>
    </row>
    <row r="1188" ht="12.75">
      <c r="N1188" s="35"/>
    </row>
    <row r="1189" ht="12.75">
      <c r="N1189" s="35"/>
    </row>
    <row r="1190" ht="12.75">
      <c r="N1190" s="35"/>
    </row>
    <row r="1191" ht="12.75">
      <c r="N1191" s="35"/>
    </row>
    <row r="1192" ht="12.75">
      <c r="N1192" s="35"/>
    </row>
    <row r="1193" ht="12.75">
      <c r="N1193" s="35"/>
    </row>
    <row r="1194" ht="12.75">
      <c r="N1194" s="35"/>
    </row>
    <row r="1195" ht="12.75">
      <c r="N1195" s="35"/>
    </row>
    <row r="1196" ht="12.75">
      <c r="N1196" s="35"/>
    </row>
    <row r="1197" ht="12.75">
      <c r="N1197" s="35"/>
    </row>
    <row r="1198" ht="12.75">
      <c r="N1198" s="35"/>
    </row>
    <row r="1199" ht="12.75">
      <c r="N1199" s="35"/>
    </row>
    <row r="1200" ht="12.75">
      <c r="N1200" s="35"/>
    </row>
    <row r="1201" ht="12.75">
      <c r="N1201" s="35"/>
    </row>
    <row r="1202" ht="12.75">
      <c r="N1202" s="35"/>
    </row>
    <row r="1203" ht="12.75">
      <c r="N1203" s="35"/>
    </row>
    <row r="1204" ht="12.75">
      <c r="N1204" s="35"/>
    </row>
    <row r="1205" ht="12.75">
      <c r="N1205" s="35"/>
    </row>
    <row r="1206" ht="12.75">
      <c r="N1206" s="35"/>
    </row>
    <row r="1207" ht="12.75">
      <c r="N1207" s="35"/>
    </row>
    <row r="1208" ht="12.75">
      <c r="N1208" s="35"/>
    </row>
    <row r="1209" ht="12.75">
      <c r="N1209" s="35"/>
    </row>
    <row r="1210" ht="12.75">
      <c r="N1210" s="35"/>
    </row>
    <row r="1211" ht="12.75">
      <c r="N1211" s="35"/>
    </row>
    <row r="1212" ht="12.75">
      <c r="N1212" s="35"/>
    </row>
    <row r="1213" ht="12.75">
      <c r="N1213" s="35"/>
    </row>
    <row r="1214" ht="12.75">
      <c r="N1214" s="35"/>
    </row>
    <row r="1215" ht="12.75">
      <c r="N1215" s="35"/>
    </row>
    <row r="1216" ht="12.75">
      <c r="N1216" s="35"/>
    </row>
    <row r="1217" ht="12.75">
      <c r="N1217" s="35"/>
    </row>
    <row r="1218" ht="12.75">
      <c r="N1218" s="35"/>
    </row>
    <row r="1219" ht="12.75">
      <c r="N1219" s="35"/>
    </row>
    <row r="1220" ht="12.75">
      <c r="N1220" s="35"/>
    </row>
    <row r="1221" ht="12.75">
      <c r="N1221" s="35"/>
    </row>
    <row r="1222" ht="12.75">
      <c r="N1222" s="35"/>
    </row>
    <row r="1223" ht="12.75">
      <c r="N1223" s="35"/>
    </row>
    <row r="1224" ht="12.75">
      <c r="N1224" s="35"/>
    </row>
    <row r="1225" ht="12.75">
      <c r="N1225" s="35"/>
    </row>
    <row r="1226" ht="12.75">
      <c r="N1226" s="35"/>
    </row>
    <row r="1227" ht="12.75">
      <c r="N1227" s="35"/>
    </row>
    <row r="1228" ht="12.75">
      <c r="N1228" s="35"/>
    </row>
    <row r="1229" ht="12.75">
      <c r="N1229" s="35"/>
    </row>
    <row r="1230" ht="12.75">
      <c r="N1230" s="35"/>
    </row>
    <row r="1231" ht="12.75">
      <c r="N1231" s="35"/>
    </row>
    <row r="1232" ht="12.75">
      <c r="N1232" s="35"/>
    </row>
    <row r="1233" ht="12.75">
      <c r="N1233" s="35"/>
    </row>
    <row r="1234" ht="12.75">
      <c r="N1234" s="35"/>
    </row>
    <row r="1235" ht="12.75">
      <c r="N1235" s="35"/>
    </row>
    <row r="1236" ht="12.75">
      <c r="N1236" s="35"/>
    </row>
    <row r="1237" ht="12.75">
      <c r="N1237" s="35"/>
    </row>
    <row r="1238" ht="12.75">
      <c r="N1238" s="35"/>
    </row>
    <row r="1239" ht="12.75">
      <c r="N1239" s="35"/>
    </row>
    <row r="1240" ht="12.75">
      <c r="N1240" s="35"/>
    </row>
    <row r="1241" ht="12.75">
      <c r="N1241" s="35"/>
    </row>
    <row r="1242" ht="12.75">
      <c r="N1242" s="35"/>
    </row>
    <row r="1243" ht="12.75">
      <c r="N1243" s="35"/>
    </row>
    <row r="1244" ht="12.75">
      <c r="N1244" s="35"/>
    </row>
    <row r="1245" ht="12.75">
      <c r="N1245" s="35"/>
    </row>
    <row r="1246" ht="12.75">
      <c r="N1246" s="35"/>
    </row>
    <row r="1247" ht="12.75">
      <c r="N1247" s="35"/>
    </row>
    <row r="1248" ht="12.75">
      <c r="N1248" s="35"/>
    </row>
    <row r="1249" ht="12.75">
      <c r="N1249" s="35"/>
    </row>
    <row r="1250" ht="12.75">
      <c r="N1250" s="35"/>
    </row>
    <row r="1251" ht="12.75">
      <c r="N1251" s="35"/>
    </row>
    <row r="1252" ht="12.75">
      <c r="N1252" s="35"/>
    </row>
    <row r="1253" ht="12.75">
      <c r="N1253" s="35"/>
    </row>
    <row r="1254" ht="12.75">
      <c r="N1254" s="35"/>
    </row>
    <row r="1255" ht="12.75">
      <c r="N1255" s="35"/>
    </row>
    <row r="1256" ht="12.75">
      <c r="N1256" s="35"/>
    </row>
    <row r="1257" ht="12.75">
      <c r="N1257" s="35"/>
    </row>
    <row r="1258" ht="12.75">
      <c r="N1258" s="35"/>
    </row>
    <row r="1259" ht="12.75">
      <c r="N1259" s="35"/>
    </row>
    <row r="1260" ht="12.75">
      <c r="N1260" s="35"/>
    </row>
    <row r="1261" ht="12.75">
      <c r="N1261" s="35"/>
    </row>
    <row r="1262" ht="12.75">
      <c r="N1262" s="35"/>
    </row>
    <row r="1263" ht="12.75">
      <c r="N1263" s="35"/>
    </row>
    <row r="1264" ht="12.75">
      <c r="N1264" s="35"/>
    </row>
    <row r="1265" ht="12.75">
      <c r="N1265" s="35"/>
    </row>
    <row r="1266" ht="12.75">
      <c r="N1266" s="35"/>
    </row>
    <row r="1267" ht="12.75">
      <c r="N1267" s="35"/>
    </row>
    <row r="1268" ht="12.75">
      <c r="N1268" s="35"/>
    </row>
    <row r="1269" ht="12.75">
      <c r="N1269" s="35"/>
    </row>
    <row r="1270" ht="12.75">
      <c r="N1270" s="35"/>
    </row>
    <row r="1271" ht="12.75">
      <c r="N1271" s="35"/>
    </row>
    <row r="1272" ht="12.75">
      <c r="N1272" s="35"/>
    </row>
    <row r="1273" ht="12.75">
      <c r="N1273" s="35"/>
    </row>
    <row r="1274" ht="12.75">
      <c r="N1274" s="35"/>
    </row>
    <row r="1275" ht="12.75">
      <c r="N1275" s="35"/>
    </row>
    <row r="1276" ht="12.75">
      <c r="N1276" s="35"/>
    </row>
    <row r="1277" ht="12.75">
      <c r="N1277" s="35"/>
    </row>
    <row r="1278" ht="12.75">
      <c r="N1278" s="35"/>
    </row>
    <row r="1279" ht="12.75">
      <c r="N1279" s="35"/>
    </row>
    <row r="1280" ht="12.75">
      <c r="N1280" s="35"/>
    </row>
    <row r="1281" ht="12.75">
      <c r="N1281" s="35"/>
    </row>
    <row r="1282" ht="12.75">
      <c r="N1282" s="35"/>
    </row>
    <row r="1283" ht="12.75">
      <c r="N1283" s="35"/>
    </row>
    <row r="1284" ht="12.75">
      <c r="N1284" s="35"/>
    </row>
    <row r="1285" ht="12.75">
      <c r="N1285" s="35"/>
    </row>
    <row r="1286" ht="12.75">
      <c r="N1286" s="35"/>
    </row>
    <row r="1287" ht="12.75">
      <c r="N1287" s="35"/>
    </row>
    <row r="1288" ht="12.75">
      <c r="N1288" s="35"/>
    </row>
    <row r="1289" ht="12.75">
      <c r="N1289" s="35"/>
    </row>
    <row r="1290" ht="12.75">
      <c r="N1290" s="35"/>
    </row>
    <row r="1291" ht="12.75">
      <c r="N1291" s="35"/>
    </row>
    <row r="1292" ht="12.75">
      <c r="N1292" s="35"/>
    </row>
    <row r="1293" ht="12.75">
      <c r="N1293" s="35"/>
    </row>
    <row r="1294" ht="12.75">
      <c r="N1294" s="35"/>
    </row>
    <row r="1295" ht="12.75">
      <c r="N1295" s="35"/>
    </row>
    <row r="1296" ht="12.75">
      <c r="N1296" s="35"/>
    </row>
    <row r="1297" ht="12.75">
      <c r="N1297" s="35"/>
    </row>
    <row r="1298" ht="12.75">
      <c r="N1298" s="35"/>
    </row>
    <row r="1299" ht="12.75">
      <c r="N1299" s="35"/>
    </row>
    <row r="1300" ht="12.75">
      <c r="N1300" s="35"/>
    </row>
    <row r="1301" ht="12.75">
      <c r="N1301" s="35"/>
    </row>
    <row r="1302" ht="12.75">
      <c r="N1302" s="35"/>
    </row>
    <row r="1303" ht="12.75">
      <c r="N1303" s="35"/>
    </row>
    <row r="1304" ht="12.75">
      <c r="N1304" s="35"/>
    </row>
    <row r="1305" ht="12.75">
      <c r="N1305" s="35"/>
    </row>
    <row r="1306" ht="12.75">
      <c r="N1306" s="35"/>
    </row>
    <row r="1307" ht="12.75">
      <c r="N1307" s="35"/>
    </row>
    <row r="1308" ht="12.75">
      <c r="N1308" s="35"/>
    </row>
    <row r="1309" ht="12.75">
      <c r="N1309" s="35"/>
    </row>
    <row r="1310" ht="12.75">
      <c r="N1310" s="35"/>
    </row>
    <row r="1311" ht="12.75">
      <c r="N1311" s="35"/>
    </row>
    <row r="1312" ht="12.75">
      <c r="N1312" s="35"/>
    </row>
    <row r="1313" ht="12.75">
      <c r="N1313" s="35"/>
    </row>
    <row r="1314" ht="12.75">
      <c r="N1314" s="35"/>
    </row>
    <row r="1315" ht="12.75">
      <c r="N1315" s="35"/>
    </row>
    <row r="1316" ht="12.75">
      <c r="N1316" s="35"/>
    </row>
    <row r="1317" ht="12.75">
      <c r="N1317" s="35"/>
    </row>
    <row r="1318" ht="12.75">
      <c r="N1318" s="35"/>
    </row>
    <row r="1319" ht="12.75">
      <c r="N1319" s="35"/>
    </row>
    <row r="1320" ht="12.75">
      <c r="N1320" s="35"/>
    </row>
    <row r="1321" ht="12.75">
      <c r="N1321" s="35"/>
    </row>
    <row r="1322" ht="12.75">
      <c r="N1322" s="35"/>
    </row>
    <row r="1323" ht="12.75">
      <c r="N1323" s="35"/>
    </row>
    <row r="1324" ht="12.75">
      <c r="N1324" s="35"/>
    </row>
    <row r="1325" ht="12.75">
      <c r="N1325" s="35"/>
    </row>
    <row r="1326" ht="12.75">
      <c r="N1326" s="35"/>
    </row>
    <row r="1327" ht="12.75">
      <c r="N1327" s="35"/>
    </row>
    <row r="1328" ht="12.75">
      <c r="N1328" s="35"/>
    </row>
    <row r="1329" ht="12.75">
      <c r="N1329" s="35"/>
    </row>
    <row r="1330" ht="12.75">
      <c r="N1330" s="35"/>
    </row>
    <row r="1331" ht="12.75">
      <c r="N1331" s="35"/>
    </row>
    <row r="1332" ht="12.75">
      <c r="N1332" s="35"/>
    </row>
    <row r="1333" ht="12.75">
      <c r="N1333" s="35"/>
    </row>
    <row r="1334" ht="12.75">
      <c r="N1334" s="35"/>
    </row>
    <row r="1335" ht="12.75">
      <c r="N1335" s="35"/>
    </row>
    <row r="1336" ht="12.75">
      <c r="N1336" s="35"/>
    </row>
    <row r="1337" ht="12.75">
      <c r="N1337" s="35"/>
    </row>
    <row r="1338" ht="12.75">
      <c r="N1338" s="35"/>
    </row>
    <row r="1339" ht="12.75">
      <c r="N1339" s="35"/>
    </row>
    <row r="1340" ht="12.75">
      <c r="N1340" s="35"/>
    </row>
    <row r="1341" ht="12.75">
      <c r="N1341" s="35"/>
    </row>
    <row r="1342" ht="12.75">
      <c r="N1342" s="35"/>
    </row>
    <row r="1343" ht="12.75">
      <c r="N1343" s="35"/>
    </row>
    <row r="1344" ht="12.75">
      <c r="N1344" s="35"/>
    </row>
    <row r="1345" ht="12.75">
      <c r="N1345" s="35"/>
    </row>
    <row r="1346" ht="12.75">
      <c r="N1346" s="35"/>
    </row>
    <row r="1347" ht="12.75">
      <c r="N1347" s="35"/>
    </row>
    <row r="1348" ht="12.75">
      <c r="N1348" s="35"/>
    </row>
    <row r="1349" ht="12.75">
      <c r="N1349" s="35"/>
    </row>
    <row r="1350" ht="12.75">
      <c r="N1350" s="35"/>
    </row>
    <row r="1351" ht="12.75">
      <c r="N1351" s="35"/>
    </row>
    <row r="1352" ht="12.75">
      <c r="N1352" s="35"/>
    </row>
    <row r="1353" ht="12.75">
      <c r="N1353" s="35"/>
    </row>
    <row r="1354" ht="12.75">
      <c r="N1354" s="35"/>
    </row>
    <row r="1355" ht="12.75">
      <c r="N1355" s="35"/>
    </row>
    <row r="1356" ht="12.75">
      <c r="N1356" s="35"/>
    </row>
    <row r="1357" ht="12.75">
      <c r="N1357" s="35"/>
    </row>
    <row r="1358" ht="12.75">
      <c r="N1358" s="35"/>
    </row>
    <row r="1359" ht="12.75">
      <c r="N1359" s="35"/>
    </row>
    <row r="1360" ht="12.75">
      <c r="N1360" s="35"/>
    </row>
    <row r="1361" ht="12.75">
      <c r="N1361" s="35"/>
    </row>
    <row r="1362" ht="12.75">
      <c r="N1362" s="35"/>
    </row>
    <row r="1363" ht="12.75">
      <c r="N1363" s="35"/>
    </row>
    <row r="1364" ht="12.75">
      <c r="N1364" s="35"/>
    </row>
    <row r="1365" ht="12.75">
      <c r="N1365" s="35"/>
    </row>
    <row r="1366" ht="12.75">
      <c r="N1366" s="35"/>
    </row>
    <row r="1367" ht="12.75">
      <c r="N1367" s="35"/>
    </row>
    <row r="1368" ht="12.75">
      <c r="N1368" s="35"/>
    </row>
    <row r="1369" ht="12.75">
      <c r="N1369" s="35"/>
    </row>
    <row r="1370" ht="12.75">
      <c r="N1370" s="35"/>
    </row>
    <row r="1371" ht="12.75">
      <c r="N1371" s="35"/>
    </row>
  </sheetData>
  <sheetProtection/>
  <printOptions/>
  <pageMargins left="0.5" right="0.5" top="0.55" bottom="0.55" header="0.35" footer="0.25"/>
  <pageSetup fitToHeight="0" fitToWidth="1" horizontalDpi="600" verticalDpi="600" orientation="portrait" scale="62" r:id="rId1"/>
  <headerFooter alignWithMargins="0">
    <oddHeader>&amp;R&amp;"Times New Roman,Bold"&amp;16&amp;USCHEDULE C-6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OSCWIN7</dc:creator>
  <cp:keywords/>
  <dc:description/>
  <cp:lastModifiedBy>Nancy Walsh</cp:lastModifiedBy>
  <cp:lastPrinted>2015-10-01T12:39:10Z</cp:lastPrinted>
  <dcterms:created xsi:type="dcterms:W3CDTF">1999-10-28T13:39:27Z</dcterms:created>
  <dcterms:modified xsi:type="dcterms:W3CDTF">2015-11-18T18:02:03Z</dcterms:modified>
  <cp:category/>
  <cp:version/>
  <cp:contentType/>
  <cp:contentStatus/>
</cp:coreProperties>
</file>