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830" windowHeight="4725" activeTab="1"/>
  </bookViews>
  <sheets>
    <sheet name="CAP-PROJ" sheetId="1" r:id="rId1"/>
    <sheet name="CAPIMP" sheetId="2" r:id="rId2"/>
  </sheets>
  <externalReferences>
    <externalReference r:id="rId5"/>
    <externalReference r:id="rId6"/>
    <externalReference r:id="rId7"/>
    <externalReference r:id="rId8"/>
  </externalReferences>
  <definedNames>
    <definedName name="\0" localSheetId="1">'CAPIMP'!#REF!</definedName>
    <definedName name="\0">'CAP-PROJ'!#REF!</definedName>
    <definedName name="\a" localSheetId="1">'CAPIMP'!#REF!</definedName>
    <definedName name="\a">'CAP-PROJ'!#REF!</definedName>
    <definedName name="_Regression_Int" localSheetId="1" hidden="1">1</definedName>
    <definedName name="_Regression_Int" localSheetId="0" hidden="1">1</definedName>
    <definedName name="_Table2_In1" localSheetId="1" hidden="1">'CAPIMP'!#REF!</definedName>
    <definedName name="_Table2_In1" hidden="1">'CAP-PROJ'!#REF!</definedName>
    <definedName name="_Table2_In2" localSheetId="1" hidden="1">'CAPIMP'!#REF!</definedName>
    <definedName name="_Table2_In2" hidden="1">'CAP-PROJ'!#REF!</definedName>
    <definedName name="_Table2_Out" localSheetId="1" hidden="1">'CAPIMP'!$A$22:$J$48</definedName>
    <definedName name="_Table2_Out" hidden="1">'CAP-PROJ'!$A$23:$I$42</definedName>
    <definedName name="CASH3004">#REF!</definedName>
    <definedName name="CAT" localSheetId="1">'CAPIMP'!#REF!</definedName>
    <definedName name="CAT">'CAP-PROJ'!#REF!</definedName>
    <definedName name="CONT3004">#REF!</definedName>
    <definedName name="DATA" localSheetId="1">'CAPIMP'!#REF!</definedName>
    <definedName name="DATA">'CAP-PROJ'!#REF!</definedName>
    <definedName name="DUEF3004">#REF!</definedName>
    <definedName name="DUET3004">#REF!</definedName>
    <definedName name="EXTRACT" localSheetId="1">'CAPIMP'!#REF!</definedName>
    <definedName name="EXTRACT" localSheetId="0">'CAP-PROJ'!#REF!</definedName>
    <definedName name="FBAL3004">#REF!</definedName>
    <definedName name="GREC3004">#REF!</definedName>
    <definedName name="LREC3004">#REF!</definedName>
    <definedName name="MAIN" localSheetId="1">'CAPIMP'!#REF!</definedName>
    <definedName name="MAIN">'CAP-PROJ'!#REF!</definedName>
    <definedName name="_xlnm.Print_Area" localSheetId="1">'CAPIMP'!$A$1:$K$45</definedName>
    <definedName name="_xlnm.Print_Area" localSheetId="0">'CAP-PROJ'!$A$1:$I$43</definedName>
    <definedName name="Print_Area_MI" localSheetId="1">'CAPIMP'!$A$22:$H$48</definedName>
    <definedName name="Print_Area_MI">'CAP-PROJ'!$A$23:$H$42</definedName>
    <definedName name="Print_Titles_MI" localSheetId="1">'CAPIMP'!#REF!</definedName>
    <definedName name="Print_Titles_MI" localSheetId="0">'CAP-PROJ'!#REF!</definedName>
    <definedName name="RESR3004">#REF!</definedName>
  </definedNames>
  <calcPr fullCalcOnLoad="1" fullPrecision="0"/>
</workbook>
</file>

<file path=xl/sharedStrings.xml><?xml version="1.0" encoding="utf-8"?>
<sst xmlns="http://schemas.openxmlformats.org/spreadsheetml/2006/main" count="112" uniqueCount="81">
  <si>
    <t>Various</t>
  </si>
  <si>
    <t>Specific Highway Purposes</t>
  </si>
  <si>
    <t>University and State University Facilities</t>
  </si>
  <si>
    <t>Elimination of Water Pollution</t>
  </si>
  <si>
    <t>School Construction</t>
  </si>
  <si>
    <t>Mass Transportation</t>
  </si>
  <si>
    <t>Transportation Facilities</t>
  </si>
  <si>
    <t>Agricultural Land Preservation</t>
  </si>
  <si>
    <t>Transportation Improvement</t>
  </si>
  <si>
    <t>Community Conservation and Development</t>
  </si>
  <si>
    <t>Infrastructure Improvement</t>
  </si>
  <si>
    <t>Public Works Capital Projects Revolving</t>
  </si>
  <si>
    <t>STATEMENT OF CASH RECEIPTS AND DISBURSEMENTS</t>
  </si>
  <si>
    <t>CASH AND</t>
  </si>
  <si>
    <t>SHORT TERM</t>
  </si>
  <si>
    <t>TRANSFERS</t>
  </si>
  <si>
    <t>INVESTMENTS</t>
  </si>
  <si>
    <t>OTHER</t>
  </si>
  <si>
    <t xml:space="preserve">INTERFUND </t>
  </si>
  <si>
    <t>AND</t>
  </si>
  <si>
    <t>RECEIPTS</t>
  </si>
  <si>
    <t>CAPITAL OUTLAY</t>
  </si>
  <si>
    <t>DISBURSEMENTS</t>
  </si>
  <si>
    <t xml:space="preserve">SALE OF </t>
  </si>
  <si>
    <t>BONDS</t>
  </si>
  <si>
    <t>Check Ending</t>
  </si>
  <si>
    <t>Cash Balance</t>
  </si>
  <si>
    <t>Per G/L &amp;</t>
  </si>
  <si>
    <t>Exhibit E</t>
  </si>
  <si>
    <t>SALE OF</t>
  </si>
  <si>
    <t>Fiscal Year 1969</t>
  </si>
  <si>
    <t>Fiscal Year 1973</t>
  </si>
  <si>
    <t>Fiscal Year 1976</t>
  </si>
  <si>
    <t>Fiscal Year 1977</t>
  </si>
  <si>
    <t>Fiscal Year 1980</t>
  </si>
  <si>
    <t>Fiscal Year 1983</t>
  </si>
  <si>
    <t>Fiscal Year 1984</t>
  </si>
  <si>
    <t>Fiscal Year 1985</t>
  </si>
  <si>
    <t>Fiscal Year 1986</t>
  </si>
  <si>
    <t>Fiscal Year 1987</t>
  </si>
  <si>
    <t>Fiscal Year 1989</t>
  </si>
  <si>
    <t>Fiscal Year 1990</t>
  </si>
  <si>
    <t>Fiscal Year 1991</t>
  </si>
  <si>
    <t>Fiscal Year 1992</t>
  </si>
  <si>
    <t>Fiscal Year 1995</t>
  </si>
  <si>
    <t>Fiscal Year 1997</t>
  </si>
  <si>
    <t>Fiscal Year 1999</t>
  </si>
  <si>
    <t xml:space="preserve">Fiscal Year 1996 </t>
  </si>
  <si>
    <t xml:space="preserve">Fiscal Year 1998 </t>
  </si>
  <si>
    <t>Fiscal Year 1993/1994</t>
  </si>
  <si>
    <t xml:space="preserve">OTHER </t>
  </si>
  <si>
    <t>Diff</t>
  </si>
  <si>
    <t>PROJECT</t>
  </si>
  <si>
    <t xml:space="preserve"> EXPENSES</t>
  </si>
  <si>
    <t xml:space="preserve">PROJECT </t>
  </si>
  <si>
    <t>EXPENSES</t>
  </si>
  <si>
    <t>COMBINING STATEMENT OF CASH RECEIPTS AND DISBURSEMENTS</t>
  </si>
  <si>
    <t>SCHEDULE E-1</t>
  </si>
  <si>
    <t>Note 1:  See Schedule E-1a for detail</t>
  </si>
  <si>
    <t>CAPITAL IMPROVEMENTS AND OTHER PURPOSES</t>
  </si>
  <si>
    <t>SCHEDULE E-1a</t>
  </si>
  <si>
    <t>TOTALS</t>
  </si>
  <si>
    <t xml:space="preserve">     Totals</t>
  </si>
  <si>
    <t>Fiscal Year 2000</t>
  </si>
  <si>
    <t>Fiscal Year 2001</t>
  </si>
  <si>
    <t>Fiscal Year 2002</t>
  </si>
  <si>
    <t xml:space="preserve">CAPITAL PROJECT FUNDS </t>
  </si>
  <si>
    <t>CAPITAL PROJECT FUNDS</t>
  </si>
  <si>
    <t>Capital Improvements &amp; Other Purposes (Note 1)</t>
  </si>
  <si>
    <t>Fiscal Year 2004</t>
  </si>
  <si>
    <t>Fiscal Year 2005</t>
  </si>
  <si>
    <t>Fiscal Year 2007</t>
  </si>
  <si>
    <t>Fiscal Year 2008</t>
  </si>
  <si>
    <t>Fiscal Year 2009</t>
  </si>
  <si>
    <t>CSUS 2020</t>
  </si>
  <si>
    <t>RECEIPTS AND</t>
  </si>
  <si>
    <t>Fiscal Year 2010</t>
  </si>
  <si>
    <t>FISCAL YEAR ENDED JUNE 30, 2011</t>
  </si>
  <si>
    <t>JULY 1, 2010</t>
  </si>
  <si>
    <t>JUNE 30, 2011</t>
  </si>
  <si>
    <t xml:space="preserve">RECEIPTS AND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</si>
</sst>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.0_);_(* \(#,##0.0\);_(* &quot;-&quot;??_);_(@_)"/>
    <numFmt numFmtId="166" formatCode="_(* #,##0_);_(* \(#,##0\);_(* &quot;-&quot;??_);_(@_)"/>
    <numFmt numFmtId="167" formatCode="_(* #,##0.0_);_(* \(#,##0.0\);_(* &quot;-&quot;_);_(@_)"/>
    <numFmt numFmtId="168" formatCode="_(* #,##0.00_);_(* \(#,##0.00\);_(* &quot;-&quot;_);_(@_)"/>
    <numFmt numFmtId="169" formatCode="#,##0.0_);\(#,##0.0\)"/>
    <numFmt numFmtId="170" formatCode="[$-409]dddd\,\ mmmm\ dd\,\ yyyy"/>
    <numFmt numFmtId="171" formatCode="mm/dd/yy;@"/>
    <numFmt numFmtId="172" formatCode="[$-409]h:mm:ss\ AM/PM"/>
    <numFmt numFmtId="173" formatCode="[$-409]h:mm\ AM/PM;@"/>
    <numFmt numFmtId="174" formatCode="m/d/yy;@"/>
    <numFmt numFmtId="175" formatCode="[$-409]m/d/yy\ h:mm\ AM/PM;@"/>
    <numFmt numFmtId="176" formatCode="[$-409]mmmm\ d\,\ yyyy;@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&quot;$&quot;#,##0"/>
  </numFmts>
  <fonts count="21">
    <font>
      <sz val="6"/>
      <name val="Helv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u val="single"/>
      <sz val="10"/>
      <name val="Times New Roman"/>
      <family val="1"/>
    </font>
    <font>
      <sz val="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Accounting"/>
      <sz val="10"/>
      <name val="Times New Roman"/>
      <family val="1"/>
    </font>
    <font>
      <b/>
      <u val="singleAccounting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Accounting"/>
      <sz val="12"/>
      <name val="Times New Roman"/>
      <family val="1"/>
    </font>
    <font>
      <b/>
      <u val="singleAccounting"/>
      <sz val="12"/>
      <name val="Times New Roman"/>
      <family val="1"/>
    </font>
    <font>
      <u val="doubleAccounting"/>
      <sz val="12"/>
      <name val="Times New Roman"/>
      <family val="1"/>
    </font>
    <font>
      <b/>
      <u val="doubleAccounting"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3">
    <xf numFmtId="37" fontId="0" fillId="0" borderId="0" xfId="0" applyAlignment="1">
      <alignment/>
    </xf>
    <xf numFmtId="37" fontId="4" fillId="0" borderId="0" xfId="0" applyFont="1" applyAlignment="1" applyProtection="1">
      <alignment horizontal="left"/>
      <protection/>
    </xf>
    <xf numFmtId="37" fontId="4" fillId="0" borderId="0" xfId="0" applyFont="1" applyAlignment="1">
      <alignment/>
    </xf>
    <xf numFmtId="37" fontId="4" fillId="0" borderId="0" xfId="0" applyFont="1" applyAlignment="1" applyProtection="1">
      <alignment/>
      <protection/>
    </xf>
    <xf numFmtId="37" fontId="4" fillId="0" borderId="0" xfId="0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37" fontId="1" fillId="0" borderId="0" xfId="0" applyFont="1" applyAlignment="1" applyProtection="1">
      <alignment horizontal="left"/>
      <protection/>
    </xf>
    <xf numFmtId="164" fontId="4" fillId="0" borderId="0" xfId="0" applyNumberFormat="1" applyFont="1" applyAlignment="1" applyProtection="1">
      <alignment horizontal="center"/>
      <protection/>
    </xf>
    <xf numFmtId="37" fontId="4" fillId="0" borderId="0" xfId="0" applyNumberFormat="1" applyFont="1" applyAlignment="1" applyProtection="1">
      <alignment/>
      <protection/>
    </xf>
    <xf numFmtId="43" fontId="4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43" fontId="4" fillId="0" borderId="0" xfId="0" applyNumberFormat="1" applyFont="1" applyAlignment="1" applyProtection="1">
      <alignment/>
      <protection/>
    </xf>
    <xf numFmtId="37" fontId="6" fillId="0" borderId="0" xfId="0" applyFont="1" applyAlignment="1">
      <alignment/>
    </xf>
    <xf numFmtId="168" fontId="4" fillId="0" borderId="0" xfId="0" applyNumberFormat="1" applyFont="1" applyBorder="1" applyAlignment="1" applyProtection="1">
      <alignment/>
      <protection/>
    </xf>
    <xf numFmtId="37" fontId="7" fillId="0" borderId="0" xfId="0" applyFont="1" applyAlignment="1" applyProtection="1" quotePrefix="1">
      <alignment horizontal="left"/>
      <protection/>
    </xf>
    <xf numFmtId="37" fontId="8" fillId="0" borderId="0" xfId="0" applyFont="1" applyAlignment="1" applyProtection="1">
      <alignment horizontal="left"/>
      <protection/>
    </xf>
    <xf numFmtId="37" fontId="8" fillId="0" borderId="0" xfId="0" applyFont="1" applyAlignment="1" applyProtection="1" quotePrefix="1">
      <alignment horizontal="left"/>
      <protection/>
    </xf>
    <xf numFmtId="37" fontId="1" fillId="0" borderId="0" xfId="0" applyFont="1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 applyProtection="1">
      <alignment/>
      <protection/>
    </xf>
    <xf numFmtId="41" fontId="6" fillId="0" borderId="0" xfId="0" applyNumberFormat="1" applyFont="1" applyAlignment="1">
      <alignment/>
    </xf>
    <xf numFmtId="41" fontId="4" fillId="0" borderId="0" xfId="0" applyNumberFormat="1" applyFont="1" applyAlignment="1" applyProtection="1">
      <alignment/>
      <protection/>
    </xf>
    <xf numFmtId="41" fontId="4" fillId="0" borderId="0" xfId="0" applyNumberFormat="1" applyFont="1" applyAlignment="1" applyProtection="1">
      <alignment horizontal="center"/>
      <protection/>
    </xf>
    <xf numFmtId="37" fontId="1" fillId="0" borderId="0" xfId="0" applyFont="1" applyAlignment="1" applyProtection="1" quotePrefix="1">
      <alignment horizontal="left"/>
      <protection/>
    </xf>
    <xf numFmtId="37" fontId="1" fillId="0" borderId="0" xfId="0" applyFont="1" applyAlignment="1" applyProtection="1">
      <alignment horizontal="center"/>
      <protection/>
    </xf>
    <xf numFmtId="41" fontId="9" fillId="0" borderId="0" xfId="0" applyNumberFormat="1" applyFont="1" applyBorder="1" applyAlignment="1" applyProtection="1">
      <alignment/>
      <protection/>
    </xf>
    <xf numFmtId="42" fontId="10" fillId="0" borderId="0" xfId="0" applyNumberFormat="1" applyFont="1" applyAlignment="1" applyProtection="1">
      <alignment/>
      <protection/>
    </xf>
    <xf numFmtId="37" fontId="1" fillId="0" borderId="0" xfId="0" applyFont="1" applyAlignment="1">
      <alignment horizontal="center"/>
    </xf>
    <xf numFmtId="37" fontId="11" fillId="0" borderId="0" xfId="0" applyFont="1" applyAlignment="1">
      <alignment/>
    </xf>
    <xf numFmtId="41" fontId="11" fillId="0" borderId="0" xfId="0" applyNumberFormat="1" applyFont="1" applyAlignment="1">
      <alignment/>
    </xf>
    <xf numFmtId="37" fontId="11" fillId="0" borderId="0" xfId="0" applyNumberFormat="1" applyFont="1" applyAlignment="1" applyProtection="1">
      <alignment/>
      <protection/>
    </xf>
    <xf numFmtId="43" fontId="11" fillId="0" borderId="0" xfId="0" applyNumberFormat="1" applyFont="1" applyAlignment="1">
      <alignment/>
    </xf>
    <xf numFmtId="37" fontId="4" fillId="0" borderId="0" xfId="0" applyFont="1" applyAlignment="1">
      <alignment horizontal="center"/>
    </xf>
    <xf numFmtId="37" fontId="11" fillId="0" borderId="0" xfId="0" applyFont="1" applyAlignment="1">
      <alignment horizontal="center"/>
    </xf>
    <xf numFmtId="37" fontId="6" fillId="0" borderId="0" xfId="0" applyFont="1" applyAlignment="1">
      <alignment horizontal="center"/>
    </xf>
    <xf numFmtId="37" fontId="13" fillId="0" borderId="0" xfId="0" applyFont="1" applyAlignment="1" applyProtection="1">
      <alignment horizontal="center"/>
      <protection/>
    </xf>
    <xf numFmtId="37" fontId="13" fillId="0" borderId="0" xfId="0" applyFont="1" applyAlignment="1">
      <alignment/>
    </xf>
    <xf numFmtId="37" fontId="14" fillId="0" borderId="0" xfId="0" applyFont="1" applyAlignment="1">
      <alignment/>
    </xf>
    <xf numFmtId="49" fontId="13" fillId="0" borderId="0" xfId="0" applyNumberFormat="1" applyFont="1" applyAlignment="1" applyProtection="1" quotePrefix="1">
      <alignment horizontal="center"/>
      <protection/>
    </xf>
    <xf numFmtId="37" fontId="15" fillId="0" borderId="0" xfId="0" applyFont="1" applyAlignment="1">
      <alignment horizontal="right"/>
    </xf>
    <xf numFmtId="37" fontId="13" fillId="0" borderId="0" xfId="0" applyFont="1" applyAlignment="1">
      <alignment horizontal="center"/>
    </xf>
    <xf numFmtId="37" fontId="4" fillId="0" borderId="0" xfId="0" applyNumberFormat="1" applyFont="1" applyAlignment="1">
      <alignment/>
    </xf>
    <xf numFmtId="37" fontId="12" fillId="0" borderId="0" xfId="0" applyFont="1" applyAlignment="1" applyProtection="1">
      <alignment horizontal="left"/>
      <protection/>
    </xf>
    <xf numFmtId="37" fontId="12" fillId="0" borderId="0" xfId="0" applyFont="1" applyAlignment="1" applyProtection="1" quotePrefix="1">
      <alignment horizontal="left"/>
      <protection/>
    </xf>
    <xf numFmtId="41" fontId="1" fillId="0" borderId="0" xfId="0" applyNumberFormat="1" applyFont="1" applyBorder="1" applyAlignment="1" applyProtection="1">
      <alignment/>
      <protection/>
    </xf>
    <xf numFmtId="41" fontId="10" fillId="0" borderId="0" xfId="0" applyNumberFormat="1" applyFont="1" applyBorder="1" applyAlignment="1" applyProtection="1">
      <alignment/>
      <protection/>
    </xf>
    <xf numFmtId="37" fontId="12" fillId="0" borderId="0" xfId="0" applyFont="1" applyAlignment="1">
      <alignment/>
    </xf>
    <xf numFmtId="37" fontId="12" fillId="0" borderId="0" xfId="0" applyFont="1" applyAlignment="1">
      <alignment horizontal="center"/>
    </xf>
    <xf numFmtId="37" fontId="16" fillId="0" borderId="0" xfId="0" applyFont="1" applyAlignment="1">
      <alignment horizontal="right"/>
    </xf>
    <xf numFmtId="175" fontId="4" fillId="0" borderId="0" xfId="0" applyNumberFormat="1" applyFont="1" applyAlignment="1">
      <alignment/>
    </xf>
    <xf numFmtId="37" fontId="4" fillId="0" borderId="0" xfId="0" applyFont="1" applyAlignment="1">
      <alignment horizontal="right"/>
    </xf>
    <xf numFmtId="175" fontId="14" fillId="0" borderId="0" xfId="0" applyNumberFormat="1" applyFont="1" applyAlignment="1">
      <alignment horizontal="left"/>
    </xf>
    <xf numFmtId="164" fontId="1" fillId="0" borderId="0" xfId="0" applyNumberFormat="1" applyFont="1" applyBorder="1" applyAlignment="1" applyProtection="1">
      <alignment horizontal="center"/>
      <protection/>
    </xf>
    <xf numFmtId="173" fontId="16" fillId="0" borderId="0" xfId="0" applyNumberFormat="1" applyFont="1" applyAlignment="1">
      <alignment horizontal="left"/>
    </xf>
    <xf numFmtId="37" fontId="16" fillId="0" borderId="0" xfId="0" applyFont="1" applyAlignment="1">
      <alignment horizontal="left"/>
    </xf>
    <xf numFmtId="175" fontId="4" fillId="0" borderId="0" xfId="0" applyNumberFormat="1" applyFont="1" applyAlignment="1">
      <alignment horizontal="left"/>
    </xf>
    <xf numFmtId="37" fontId="4" fillId="0" borderId="0" xfId="0" applyFont="1" applyFill="1" applyAlignment="1">
      <alignment/>
    </xf>
    <xf numFmtId="14" fontId="4" fillId="0" borderId="0" xfId="0" applyNumberFormat="1" applyFont="1" applyAlignment="1">
      <alignment/>
    </xf>
    <xf numFmtId="37" fontId="12" fillId="0" borderId="0" xfId="0" applyFont="1" applyAlignment="1">
      <alignment/>
    </xf>
    <xf numFmtId="41" fontId="12" fillId="0" borderId="0" xfId="0" applyNumberFormat="1" applyFont="1" applyAlignment="1" applyProtection="1">
      <alignment horizontal="center"/>
      <protection/>
    </xf>
    <xf numFmtId="37" fontId="12" fillId="0" borderId="0" xfId="0" applyFont="1" applyAlignment="1" applyProtection="1">
      <alignment horizontal="center"/>
      <protection/>
    </xf>
    <xf numFmtId="41" fontId="12" fillId="0" borderId="0" xfId="0" applyNumberFormat="1" applyFont="1" applyAlignment="1" applyProtection="1" quotePrefix="1">
      <alignment horizontal="center"/>
      <protection/>
    </xf>
    <xf numFmtId="49" fontId="12" fillId="0" borderId="0" xfId="0" applyNumberFormat="1" applyFont="1" applyAlignment="1" applyProtection="1" quotePrefix="1">
      <alignment horizontal="center"/>
      <protection/>
    </xf>
    <xf numFmtId="164" fontId="11" fillId="0" borderId="0" xfId="0" applyNumberFormat="1" applyFont="1" applyBorder="1" applyAlignment="1" applyProtection="1">
      <alignment horizontal="center"/>
      <protection/>
    </xf>
    <xf numFmtId="37" fontId="11" fillId="0" borderId="0" xfId="0" applyFont="1" applyAlignment="1" applyProtection="1">
      <alignment horizontal="left"/>
      <protection/>
    </xf>
    <xf numFmtId="42" fontId="11" fillId="0" borderId="0" xfId="0" applyNumberFormat="1" applyFont="1" applyBorder="1" applyAlignment="1" applyProtection="1">
      <alignment/>
      <protection/>
    </xf>
    <xf numFmtId="41" fontId="11" fillId="0" borderId="0" xfId="0" applyNumberFormat="1" applyFont="1" applyBorder="1" applyAlignment="1" applyProtection="1">
      <alignment/>
      <protection/>
    </xf>
    <xf numFmtId="42" fontId="12" fillId="0" borderId="0" xfId="0" applyNumberFormat="1" applyFont="1" applyBorder="1" applyAlignment="1" applyProtection="1">
      <alignment/>
      <protection/>
    </xf>
    <xf numFmtId="41" fontId="12" fillId="0" borderId="0" xfId="0" applyNumberFormat="1" applyFont="1" applyBorder="1" applyAlignment="1" applyProtection="1">
      <alignment/>
      <protection/>
    </xf>
    <xf numFmtId="164" fontId="11" fillId="0" borderId="0" xfId="0" applyNumberFormat="1" applyFont="1" applyAlignment="1" applyProtection="1">
      <alignment/>
      <protection/>
    </xf>
    <xf numFmtId="41" fontId="11" fillId="0" borderId="0" xfId="0" applyNumberFormat="1" applyFont="1" applyFill="1" applyBorder="1" applyAlignment="1" applyProtection="1">
      <alignment/>
      <protection/>
    </xf>
    <xf numFmtId="41" fontId="12" fillId="0" borderId="0" xfId="0" applyNumberFormat="1" applyFont="1" applyFill="1" applyBorder="1" applyAlignment="1" applyProtection="1">
      <alignment/>
      <protection/>
    </xf>
    <xf numFmtId="41" fontId="17" fillId="0" borderId="0" xfId="0" applyNumberFormat="1" applyFont="1" applyBorder="1" applyAlignment="1" applyProtection="1">
      <alignment/>
      <protection/>
    </xf>
    <xf numFmtId="41" fontId="18" fillId="0" borderId="0" xfId="0" applyNumberFormat="1" applyFont="1" applyBorder="1" applyAlignment="1" applyProtection="1">
      <alignment/>
      <protection/>
    </xf>
    <xf numFmtId="164" fontId="11" fillId="0" borderId="0" xfId="0" applyNumberFormat="1" applyFont="1" applyAlignment="1" applyProtection="1">
      <alignment horizontal="left"/>
      <protection/>
    </xf>
    <xf numFmtId="42" fontId="19" fillId="0" borderId="0" xfId="0" applyNumberFormat="1" applyFont="1" applyAlignment="1" applyProtection="1">
      <alignment/>
      <protection/>
    </xf>
    <xf numFmtId="42" fontId="20" fillId="0" borderId="0" xfId="0" applyNumberFormat="1" applyFont="1" applyAlignment="1" applyProtection="1">
      <alignment/>
      <protection/>
    </xf>
    <xf numFmtId="168" fontId="11" fillId="0" borderId="0" xfId="0" applyNumberFormat="1" applyFont="1" applyBorder="1" applyAlignment="1" applyProtection="1">
      <alignment/>
      <protection/>
    </xf>
    <xf numFmtId="41" fontId="11" fillId="0" borderId="0" xfId="0" applyNumberFormat="1" applyFont="1" applyAlignment="1" applyProtection="1">
      <alignment/>
      <protection/>
    </xf>
    <xf numFmtId="41" fontId="11" fillId="0" borderId="0" xfId="15" applyNumberFormat="1" applyFont="1" applyBorder="1" applyAlignment="1" applyProtection="1">
      <alignment/>
      <protection/>
    </xf>
    <xf numFmtId="41" fontId="17" fillId="0" borderId="0" xfId="15" applyNumberFormat="1" applyFont="1" applyBorder="1" applyAlignment="1" applyProtection="1">
      <alignment/>
      <protection/>
    </xf>
    <xf numFmtId="42" fontId="18" fillId="0" borderId="0" xfId="0" applyNumberFormat="1" applyFont="1" applyAlignment="1" applyProtection="1">
      <alignment/>
      <protection/>
    </xf>
    <xf numFmtId="164" fontId="12" fillId="0" borderId="0" xfId="0" applyNumberFormat="1" applyFont="1" applyAlignment="1" applyProtection="1">
      <alignment horizontal="center"/>
      <protection/>
    </xf>
    <xf numFmtId="39" fontId="11" fillId="0" borderId="0" xfId="0" applyNumberFormat="1" applyFont="1" applyAlignment="1" applyProtection="1">
      <alignment/>
      <protection/>
    </xf>
    <xf numFmtId="37" fontId="11" fillId="0" borderId="0" xfId="0" applyFont="1" applyAlignment="1" applyProtection="1" quotePrefix="1">
      <alignment horizontal="left"/>
      <protection/>
    </xf>
    <xf numFmtId="37" fontId="11" fillId="0" borderId="0" xfId="0" applyFont="1" applyAlignment="1">
      <alignment/>
    </xf>
    <xf numFmtId="37" fontId="15" fillId="0" borderId="0" xfId="0" applyFont="1" applyAlignment="1">
      <alignment horizontal="left"/>
    </xf>
    <xf numFmtId="164" fontId="4" fillId="0" borderId="0" xfId="0" applyNumberFormat="1" applyFont="1" applyBorder="1" applyAlignment="1" applyProtection="1">
      <alignment/>
      <protection/>
    </xf>
    <xf numFmtId="178" fontId="11" fillId="0" borderId="0" xfId="17" applyNumberFormat="1" applyFont="1" applyBorder="1" applyAlignment="1" applyProtection="1">
      <alignment/>
      <protection/>
    </xf>
    <xf numFmtId="178" fontId="12" fillId="0" borderId="0" xfId="17" applyNumberFormat="1" applyFont="1" applyBorder="1" applyAlignment="1" applyProtection="1">
      <alignment/>
      <protection/>
    </xf>
    <xf numFmtId="42" fontId="11" fillId="0" borderId="0" xfId="17" applyNumberFormat="1" applyFont="1" applyBorder="1" applyAlignment="1" applyProtection="1">
      <alignment/>
      <protection/>
    </xf>
    <xf numFmtId="37" fontId="1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NNDNLD\Capital%20Pro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rial%20Balances\Capital%20Projec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AD\LEGAL\Reconcile\TfrAna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1ex-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 TB-998"/>
      <sheetName val="OPERATIONS"/>
      <sheetName val="BAL Sheet"/>
      <sheetName val="CP TB-999"/>
    </sheetNames>
    <sheetDataSet>
      <sheetData sheetId="1">
        <row r="56">
          <cell r="J56">
            <v>0</v>
          </cell>
        </row>
        <row r="57">
          <cell r="J57">
            <v>0</v>
          </cell>
        </row>
        <row r="59">
          <cell r="J59">
            <v>0</v>
          </cell>
        </row>
        <row r="61">
          <cell r="J61">
            <v>0</v>
          </cell>
        </row>
        <row r="62">
          <cell r="J62">
            <v>0</v>
          </cell>
        </row>
        <row r="65">
          <cell r="J65">
            <v>0</v>
          </cell>
        </row>
        <row r="67">
          <cell r="J67">
            <v>0</v>
          </cell>
        </row>
        <row r="68">
          <cell r="J68">
            <v>0</v>
          </cell>
        </row>
        <row r="69">
          <cell r="J69">
            <v>0</v>
          </cell>
        </row>
        <row r="70">
          <cell r="J70">
            <v>0</v>
          </cell>
        </row>
        <row r="71">
          <cell r="J71">
            <v>0</v>
          </cell>
        </row>
        <row r="72">
          <cell r="J72">
            <v>0</v>
          </cell>
        </row>
        <row r="73">
          <cell r="J73">
            <v>0</v>
          </cell>
        </row>
        <row r="74">
          <cell r="J74">
            <v>0</v>
          </cell>
        </row>
        <row r="75">
          <cell r="J75">
            <v>0</v>
          </cell>
        </row>
        <row r="76">
          <cell r="J76">
            <v>0</v>
          </cell>
        </row>
        <row r="77">
          <cell r="J77">
            <v>0</v>
          </cell>
        </row>
        <row r="78">
          <cell r="J78">
            <v>0</v>
          </cell>
        </row>
        <row r="79">
          <cell r="J79">
            <v>0</v>
          </cell>
        </row>
        <row r="80">
          <cell r="J80">
            <v>0</v>
          </cell>
        </row>
        <row r="81">
          <cell r="J8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pital Projects"/>
    </sheetNames>
    <sheetDataSet>
      <sheetData sheetId="0">
        <row r="35">
          <cell r="T35">
            <v>2007166.22</v>
          </cell>
          <cell r="U35">
            <v>0</v>
          </cell>
        </row>
        <row r="36">
          <cell r="T36">
            <v>28540006.78</v>
          </cell>
          <cell r="U36">
            <v>40000000</v>
          </cell>
        </row>
        <row r="37">
          <cell r="T37">
            <v>7144880.76</v>
          </cell>
          <cell r="U37">
            <v>0</v>
          </cell>
        </row>
        <row r="38">
          <cell r="T38">
            <v>29753178.02</v>
          </cell>
          <cell r="U38">
            <v>30000000</v>
          </cell>
        </row>
        <row r="39">
          <cell r="T39">
            <v>4003221.29</v>
          </cell>
          <cell r="U39">
            <v>0</v>
          </cell>
        </row>
        <row r="40">
          <cell r="T40">
            <v>28685945.11</v>
          </cell>
          <cell r="U40">
            <v>0</v>
          </cell>
        </row>
        <row r="41">
          <cell r="T41">
            <v>68514573.18</v>
          </cell>
          <cell r="U41">
            <v>18905000</v>
          </cell>
        </row>
        <row r="42">
          <cell r="T42">
            <v>18002654.68</v>
          </cell>
          <cell r="U42">
            <v>0</v>
          </cell>
        </row>
        <row r="43">
          <cell r="T43">
            <v>0</v>
          </cell>
          <cell r="U43">
            <v>0</v>
          </cell>
        </row>
        <row r="44">
          <cell r="T44">
            <v>12537.55</v>
          </cell>
          <cell r="U44">
            <v>0</v>
          </cell>
        </row>
        <row r="46">
          <cell r="T46">
            <v>1955031.28</v>
          </cell>
          <cell r="U46">
            <v>4710000</v>
          </cell>
        </row>
        <row r="47">
          <cell r="T47">
            <v>0</v>
          </cell>
          <cell r="U47">
            <v>0</v>
          </cell>
        </row>
        <row r="48">
          <cell r="T48">
            <v>0</v>
          </cell>
          <cell r="U48">
            <v>0</v>
          </cell>
        </row>
        <row r="49">
          <cell r="T49">
            <v>0</v>
          </cell>
          <cell r="U49">
            <v>0</v>
          </cell>
        </row>
        <row r="50">
          <cell r="T50">
            <v>0</v>
          </cell>
          <cell r="U50">
            <v>0</v>
          </cell>
        </row>
        <row r="53">
          <cell r="T53">
            <v>0</v>
          </cell>
          <cell r="U53">
            <v>0</v>
          </cell>
        </row>
        <row r="55">
          <cell r="T55">
            <v>0</v>
          </cell>
          <cell r="U55">
            <v>0</v>
          </cell>
        </row>
        <row r="56">
          <cell r="T56">
            <v>0</v>
          </cell>
          <cell r="U56">
            <v>0</v>
          </cell>
        </row>
        <row r="58">
          <cell r="T58">
            <v>0</v>
          </cell>
          <cell r="U58">
            <v>0</v>
          </cell>
        </row>
        <row r="59">
          <cell r="T59">
            <v>6960</v>
          </cell>
          <cell r="U59">
            <v>0</v>
          </cell>
        </row>
        <row r="60">
          <cell r="T60">
            <v>60767.37</v>
          </cell>
          <cell r="U60">
            <v>0</v>
          </cell>
        </row>
        <row r="61">
          <cell r="T61">
            <v>1429412.99</v>
          </cell>
          <cell r="U61">
            <v>2000000</v>
          </cell>
        </row>
        <row r="62">
          <cell r="T62">
            <v>12592.98</v>
          </cell>
          <cell r="U62">
            <v>0</v>
          </cell>
        </row>
        <row r="63">
          <cell r="T63">
            <v>78342.44</v>
          </cell>
          <cell r="U63">
            <v>0</v>
          </cell>
        </row>
        <row r="64">
          <cell r="T64">
            <v>78233.05</v>
          </cell>
          <cell r="U64">
            <v>0</v>
          </cell>
        </row>
        <row r="65">
          <cell r="T65">
            <v>577658.95</v>
          </cell>
          <cell r="U65">
            <v>0</v>
          </cell>
        </row>
        <row r="66">
          <cell r="T66">
            <v>504095.53</v>
          </cell>
          <cell r="U66">
            <v>0</v>
          </cell>
        </row>
        <row r="67">
          <cell r="T67">
            <v>752747.84</v>
          </cell>
          <cell r="U67">
            <v>0</v>
          </cell>
        </row>
        <row r="68">
          <cell r="T68">
            <v>745542.34</v>
          </cell>
          <cell r="U68">
            <v>0</v>
          </cell>
        </row>
        <row r="69">
          <cell r="S69">
            <v>21945.04</v>
          </cell>
          <cell r="T69">
            <v>133328.22</v>
          </cell>
          <cell r="U69">
            <v>0</v>
          </cell>
        </row>
        <row r="70">
          <cell r="S70">
            <v>7611.01</v>
          </cell>
          <cell r="T70">
            <v>708293.28</v>
          </cell>
          <cell r="U7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UND TABLE"/>
      <sheetName val="GROUP TABLE"/>
      <sheetName val="DATA"/>
    </sheetNames>
    <sheetDataSet>
      <sheetData sheetId="0">
        <row r="65">
          <cell r="H65">
            <v>-46393.41000000015</v>
          </cell>
        </row>
        <row r="66">
          <cell r="H66">
            <v>-92033.58000000007</v>
          </cell>
        </row>
        <row r="67">
          <cell r="H67">
            <v>-1896204.9500000002</v>
          </cell>
        </row>
        <row r="68">
          <cell r="H68">
            <v>-2627878.29</v>
          </cell>
        </row>
        <row r="69">
          <cell r="H69">
            <v>-2288933.08</v>
          </cell>
        </row>
        <row r="71">
          <cell r="I7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PBS"/>
      <sheetName val="CAPIMPBS"/>
    </sheetNames>
    <sheetDataSet>
      <sheetData sheetId="1">
        <row r="15">
          <cell r="C15">
            <v>4409418</v>
          </cell>
        </row>
        <row r="16">
          <cell r="C16">
            <v>10638929</v>
          </cell>
        </row>
        <row r="17">
          <cell r="C17">
            <v>26394110</v>
          </cell>
        </row>
        <row r="18">
          <cell r="C18">
            <v>18883982</v>
          </cell>
        </row>
        <row r="19">
          <cell r="C19">
            <v>7307670</v>
          </cell>
        </row>
        <row r="20">
          <cell r="C20">
            <v>38525735</v>
          </cell>
        </row>
        <row r="21">
          <cell r="C21">
            <v>31628748</v>
          </cell>
        </row>
        <row r="22">
          <cell r="C22">
            <v>26002487</v>
          </cell>
        </row>
        <row r="23">
          <cell r="C23">
            <v>27784</v>
          </cell>
        </row>
        <row r="24">
          <cell r="C24">
            <v>2730299</v>
          </cell>
        </row>
        <row r="25">
          <cell r="C25">
            <v>0</v>
          </cell>
        </row>
        <row r="26">
          <cell r="C26">
            <v>-241158</v>
          </cell>
        </row>
        <row r="27">
          <cell r="C27">
            <v>3038249</v>
          </cell>
        </row>
        <row r="28">
          <cell r="C28">
            <v>2624167</v>
          </cell>
        </row>
        <row r="29">
          <cell r="C29">
            <v>8088729</v>
          </cell>
        </row>
        <row r="30">
          <cell r="C30">
            <v>65889</v>
          </cell>
        </row>
        <row r="31">
          <cell r="C31">
            <v>885395</v>
          </cell>
        </row>
        <row r="32">
          <cell r="C32">
            <v>1128495</v>
          </cell>
        </row>
        <row r="33">
          <cell r="C33">
            <v>27147</v>
          </cell>
        </row>
        <row r="34">
          <cell r="C34">
            <v>1552206</v>
          </cell>
        </row>
        <row r="35">
          <cell r="C35">
            <v>-4787182</v>
          </cell>
        </row>
        <row r="36">
          <cell r="C36">
            <v>2261619</v>
          </cell>
        </row>
        <row r="37">
          <cell r="C37">
            <v>2004949</v>
          </cell>
        </row>
        <row r="38">
          <cell r="C38">
            <v>316671</v>
          </cell>
        </row>
        <row r="39">
          <cell r="C39">
            <v>-567123</v>
          </cell>
        </row>
        <row r="40">
          <cell r="C40">
            <v>2193330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105"/>
  <sheetViews>
    <sheetView showGridLines="0" workbookViewId="0" topLeftCell="A39">
      <selection activeCell="A45" sqref="A45:A46"/>
    </sheetView>
  </sheetViews>
  <sheetFormatPr defaultColWidth="17" defaultRowHeight="8.25"/>
  <cols>
    <col min="1" max="1" width="11.25" style="2" customWidth="1"/>
    <col min="2" max="2" width="73" style="2" customWidth="1"/>
    <col min="3" max="3" width="26.75" style="19" customWidth="1"/>
    <col min="4" max="4" width="26" style="2" customWidth="1"/>
    <col min="5" max="5" width="28.25" style="2" customWidth="1"/>
    <col min="6" max="6" width="22.5" style="2" customWidth="1"/>
    <col min="7" max="7" width="29.25" style="2" customWidth="1"/>
    <col min="8" max="8" width="35.25" style="2" customWidth="1"/>
    <col min="9" max="9" width="26.5" style="2" customWidth="1"/>
    <col min="10" max="10" width="27" style="2" customWidth="1"/>
    <col min="11" max="11" width="24.5" style="2" customWidth="1"/>
    <col min="12" max="12" width="13.5" style="2" customWidth="1"/>
    <col min="13" max="13" width="6" style="2" customWidth="1"/>
    <col min="14" max="14" width="17" style="2" customWidth="1"/>
    <col min="15" max="15" width="15" style="2" customWidth="1"/>
    <col min="16" max="16384" width="17" style="2" customWidth="1"/>
  </cols>
  <sheetData>
    <row r="1" spans="1:9" ht="18.75" customHeight="1">
      <c r="A1" s="15" t="s">
        <v>67</v>
      </c>
      <c r="E1" s="51"/>
      <c r="F1" s="51"/>
      <c r="G1" s="50"/>
      <c r="I1" s="87" t="s">
        <v>57</v>
      </c>
    </row>
    <row r="2" spans="1:6" ht="15" customHeight="1">
      <c r="A2" s="16" t="s">
        <v>12</v>
      </c>
      <c r="F2" s="58"/>
    </row>
    <row r="3" ht="15" customHeight="1">
      <c r="A3" s="17" t="s">
        <v>77</v>
      </c>
    </row>
    <row r="4" ht="4.5" customHeight="1">
      <c r="A4" s="24"/>
    </row>
    <row r="5" ht="4.5" customHeight="1">
      <c r="A5" s="24"/>
    </row>
    <row r="6" ht="4.5" customHeight="1">
      <c r="A6" s="24"/>
    </row>
    <row r="7" ht="4.5" customHeight="1">
      <c r="A7" s="24"/>
    </row>
    <row r="8" ht="4.5" customHeight="1">
      <c r="A8" s="24"/>
    </row>
    <row r="9" ht="4.5" customHeight="1">
      <c r="A9" s="24"/>
    </row>
    <row r="10" ht="12.75">
      <c r="A10" s="24"/>
    </row>
    <row r="11" ht="12.75">
      <c r="A11" s="24"/>
    </row>
    <row r="12" ht="12.75">
      <c r="A12" s="24"/>
    </row>
    <row r="13" ht="12.75">
      <c r="A13" s="24"/>
    </row>
    <row r="14" ht="4.5" customHeight="1">
      <c r="A14" s="24"/>
    </row>
    <row r="15" ht="12.75">
      <c r="A15" s="24"/>
    </row>
    <row r="16" ht="12.75">
      <c r="A16" s="24"/>
    </row>
    <row r="17" spans="1:9" ht="15.75">
      <c r="A17" s="44"/>
      <c r="B17" s="29"/>
      <c r="C17" s="92" t="s">
        <v>75</v>
      </c>
      <c r="D17" s="92"/>
      <c r="E17" s="92" t="s">
        <v>15</v>
      </c>
      <c r="F17" s="92"/>
      <c r="G17" s="59"/>
      <c r="H17" s="48" t="s">
        <v>22</v>
      </c>
      <c r="I17" s="29"/>
    </row>
    <row r="18" spans="1:9" ht="6" customHeight="1">
      <c r="A18" s="44"/>
      <c r="B18" s="29"/>
      <c r="C18" s="30"/>
      <c r="D18" s="29"/>
      <c r="E18" s="29"/>
      <c r="F18" s="29"/>
      <c r="G18" s="29"/>
      <c r="H18" s="29"/>
      <c r="I18" s="29"/>
    </row>
    <row r="19" spans="1:15" ht="15.75">
      <c r="A19" s="29"/>
      <c r="B19" s="29"/>
      <c r="C19" s="60" t="s">
        <v>13</v>
      </c>
      <c r="D19" s="61"/>
      <c r="E19" s="61"/>
      <c r="F19" s="47"/>
      <c r="G19" s="47"/>
      <c r="H19" s="61" t="s">
        <v>52</v>
      </c>
      <c r="I19" s="61" t="s">
        <v>13</v>
      </c>
      <c r="J19" s="36"/>
      <c r="K19" s="36"/>
      <c r="L19" s="36"/>
      <c r="M19" s="36"/>
      <c r="N19" s="28"/>
      <c r="O19" s="28"/>
    </row>
    <row r="20" spans="1:15" ht="15.75">
      <c r="A20" s="29"/>
      <c r="B20" s="29"/>
      <c r="C20" s="60" t="s">
        <v>14</v>
      </c>
      <c r="D20" s="61"/>
      <c r="E20" s="61"/>
      <c r="F20" s="47"/>
      <c r="G20" s="47"/>
      <c r="H20" s="61" t="s">
        <v>53</v>
      </c>
      <c r="I20" s="61" t="s">
        <v>14</v>
      </c>
      <c r="J20" s="36"/>
      <c r="K20" s="36"/>
      <c r="L20" s="36"/>
      <c r="M20" s="36"/>
      <c r="N20" s="28"/>
      <c r="O20" s="28"/>
    </row>
    <row r="21" spans="1:15" ht="15.75">
      <c r="A21" s="29"/>
      <c r="B21" s="29"/>
      <c r="C21" s="60" t="s">
        <v>16</v>
      </c>
      <c r="D21" s="61" t="s">
        <v>17</v>
      </c>
      <c r="E21" s="61" t="s">
        <v>23</v>
      </c>
      <c r="F21" s="61" t="s">
        <v>18</v>
      </c>
      <c r="G21" s="29"/>
      <c r="H21" s="61" t="s">
        <v>19</v>
      </c>
      <c r="I21" s="61" t="s">
        <v>16</v>
      </c>
      <c r="L21" s="36"/>
      <c r="M21" s="36"/>
      <c r="N21" s="28"/>
      <c r="O21" s="28"/>
    </row>
    <row r="22" spans="1:15" ht="15.75">
      <c r="A22" s="29"/>
      <c r="B22" s="29"/>
      <c r="C22" s="62" t="s">
        <v>78</v>
      </c>
      <c r="D22" s="61" t="s">
        <v>20</v>
      </c>
      <c r="E22" s="61" t="s">
        <v>24</v>
      </c>
      <c r="F22" s="61" t="s">
        <v>15</v>
      </c>
      <c r="G22" s="61" t="s">
        <v>61</v>
      </c>
      <c r="H22" s="61" t="s">
        <v>21</v>
      </c>
      <c r="I22" s="63" t="s">
        <v>79</v>
      </c>
      <c r="L22" s="39"/>
      <c r="M22" s="39"/>
      <c r="N22" s="28"/>
      <c r="O22" s="28"/>
    </row>
    <row r="23" spans="1:13" ht="15.75">
      <c r="A23" s="64">
        <v>13007</v>
      </c>
      <c r="B23" s="65" t="s">
        <v>3</v>
      </c>
      <c r="C23" s="89">
        <v>2022471</v>
      </c>
      <c r="D23" s="91">
        <v>0</v>
      </c>
      <c r="E23" s="91">
        <v>0</v>
      </c>
      <c r="F23" s="91">
        <v>0</v>
      </c>
      <c r="G23" s="89">
        <v>2022471</v>
      </c>
      <c r="H23" s="91">
        <v>0</v>
      </c>
      <c r="I23" s="90">
        <v>2022471</v>
      </c>
      <c r="L23" s="45"/>
      <c r="M23" s="20"/>
    </row>
    <row r="24" spans="1:13" ht="15.75">
      <c r="A24" s="64">
        <v>13008</v>
      </c>
      <c r="B24" s="65" t="s">
        <v>1</v>
      </c>
      <c r="C24" s="67">
        <v>2199543</v>
      </c>
      <c r="D24" s="67">
        <v>-2199543</v>
      </c>
      <c r="E24" s="67">
        <v>0</v>
      </c>
      <c r="F24" s="67">
        <v>0</v>
      </c>
      <c r="G24" s="67">
        <v>0</v>
      </c>
      <c r="H24" s="67">
        <v>0</v>
      </c>
      <c r="I24" s="69">
        <v>0</v>
      </c>
      <c r="L24" s="45"/>
      <c r="M24" s="20"/>
    </row>
    <row r="25" spans="1:13" ht="15.75">
      <c r="A25" s="64">
        <v>13009</v>
      </c>
      <c r="B25" s="70" t="s">
        <v>4</v>
      </c>
      <c r="C25" s="67">
        <v>2573088</v>
      </c>
      <c r="D25" s="67">
        <v>0</v>
      </c>
      <c r="E25" s="67">
        <v>0</v>
      </c>
      <c r="F25" s="67">
        <v>0</v>
      </c>
      <c r="G25" s="67">
        <v>2573088</v>
      </c>
      <c r="H25" s="67">
        <v>9249980</v>
      </c>
      <c r="I25" s="69">
        <v>-6676892</v>
      </c>
      <c r="L25" s="45"/>
      <c r="M25" s="20"/>
    </row>
    <row r="26" spans="1:13" ht="15.75">
      <c r="A26" s="64">
        <v>13010</v>
      </c>
      <c r="B26" s="70" t="s">
        <v>4</v>
      </c>
      <c r="C26" s="67">
        <v>178059376</v>
      </c>
      <c r="D26" s="67">
        <v>0</v>
      </c>
      <c r="E26" s="67">
        <v>330000000</v>
      </c>
      <c r="F26" s="67">
        <v>0</v>
      </c>
      <c r="G26" s="67">
        <v>508059376</v>
      </c>
      <c r="H26" s="67">
        <v>361707673</v>
      </c>
      <c r="I26" s="69">
        <v>146351703</v>
      </c>
      <c r="L26" s="45"/>
      <c r="M26" s="20"/>
    </row>
    <row r="27" spans="1:13" ht="15.75">
      <c r="A27" s="64">
        <v>13011</v>
      </c>
      <c r="B27" s="65" t="s">
        <v>1</v>
      </c>
      <c r="C27" s="67">
        <v>-529991</v>
      </c>
      <c r="D27" s="67">
        <v>0</v>
      </c>
      <c r="E27" s="67">
        <v>0</v>
      </c>
      <c r="F27" s="67">
        <v>0</v>
      </c>
      <c r="G27" s="67">
        <v>-529991</v>
      </c>
      <c r="H27" s="67">
        <v>0</v>
      </c>
      <c r="I27" s="69">
        <v>-529991</v>
      </c>
      <c r="L27" s="45"/>
      <c r="M27" s="20"/>
    </row>
    <row r="28" spans="1:13" ht="15.75">
      <c r="A28" s="64">
        <v>13012</v>
      </c>
      <c r="B28" s="65" t="s">
        <v>5</v>
      </c>
      <c r="C28" s="67">
        <v>-188399</v>
      </c>
      <c r="D28" s="67">
        <v>0</v>
      </c>
      <c r="E28" s="67">
        <v>0</v>
      </c>
      <c r="F28" s="67">
        <v>0</v>
      </c>
      <c r="G28" s="67">
        <v>-188399</v>
      </c>
      <c r="H28" s="67">
        <v>0</v>
      </c>
      <c r="I28" s="69">
        <v>-188399</v>
      </c>
      <c r="L28" s="45"/>
      <c r="M28" s="20"/>
    </row>
    <row r="29" spans="1:13" ht="15.75">
      <c r="A29" s="64">
        <v>13013</v>
      </c>
      <c r="B29" s="65" t="s">
        <v>6</v>
      </c>
      <c r="C29" s="67">
        <v>56868</v>
      </c>
      <c r="D29" s="67">
        <v>-56868</v>
      </c>
      <c r="E29" s="67">
        <v>0</v>
      </c>
      <c r="F29" s="67">
        <v>0</v>
      </c>
      <c r="G29" s="67">
        <v>0</v>
      </c>
      <c r="H29" s="67">
        <v>0</v>
      </c>
      <c r="I29" s="69">
        <v>0</v>
      </c>
      <c r="L29" s="45"/>
      <c r="M29" s="20"/>
    </row>
    <row r="30" spans="1:13" ht="15.75">
      <c r="A30" s="64">
        <v>13015</v>
      </c>
      <c r="B30" s="65" t="s">
        <v>7</v>
      </c>
      <c r="C30" s="67">
        <v>23738209</v>
      </c>
      <c r="D30" s="67">
        <v>0</v>
      </c>
      <c r="E30" s="67">
        <v>0</v>
      </c>
      <c r="F30" s="67">
        <v>0</v>
      </c>
      <c r="G30" s="67">
        <v>23738209</v>
      </c>
      <c r="H30" s="67">
        <v>3842377</v>
      </c>
      <c r="I30" s="69">
        <v>19895832</v>
      </c>
      <c r="L30" s="45"/>
      <c r="M30" s="20"/>
    </row>
    <row r="31" spans="1:13" ht="15.75">
      <c r="A31" s="64">
        <v>13019</v>
      </c>
      <c r="B31" s="65" t="s">
        <v>9</v>
      </c>
      <c r="C31" s="67">
        <v>65588781</v>
      </c>
      <c r="D31" s="67">
        <v>67530</v>
      </c>
      <c r="E31" s="67">
        <v>0</v>
      </c>
      <c r="F31" s="67">
        <v>0</v>
      </c>
      <c r="G31" s="67">
        <v>65656311</v>
      </c>
      <c r="H31" s="67">
        <v>19078102</v>
      </c>
      <c r="I31" s="69">
        <v>46578209</v>
      </c>
      <c r="L31" s="45"/>
      <c r="M31" s="20"/>
    </row>
    <row r="32" spans="1:13" ht="15.75">
      <c r="A32" s="64">
        <v>13021</v>
      </c>
      <c r="B32" s="65" t="s">
        <v>2</v>
      </c>
      <c r="C32" s="67">
        <v>13499</v>
      </c>
      <c r="D32" s="67">
        <v>-13499</v>
      </c>
      <c r="E32" s="67">
        <v>0</v>
      </c>
      <c r="F32" s="67">
        <v>0</v>
      </c>
      <c r="G32" s="67">
        <v>0</v>
      </c>
      <c r="H32" s="67">
        <v>0</v>
      </c>
      <c r="I32" s="69">
        <v>0</v>
      </c>
      <c r="L32" s="45"/>
      <c r="M32" s="20"/>
    </row>
    <row r="33" spans="1:13" ht="15.75">
      <c r="A33" s="64">
        <v>13022</v>
      </c>
      <c r="B33" s="65" t="s">
        <v>8</v>
      </c>
      <c r="C33" s="67">
        <v>11731</v>
      </c>
      <c r="D33" s="67">
        <v>-11731</v>
      </c>
      <c r="E33" s="67">
        <v>0</v>
      </c>
      <c r="F33" s="67">
        <v>0</v>
      </c>
      <c r="G33" s="67">
        <v>0</v>
      </c>
      <c r="H33" s="67">
        <v>0</v>
      </c>
      <c r="I33" s="69">
        <v>0</v>
      </c>
      <c r="L33" s="45"/>
      <c r="M33" s="20"/>
    </row>
    <row r="34" spans="1:13" ht="15.75">
      <c r="A34" s="64">
        <v>13030</v>
      </c>
      <c r="B34" s="65" t="s">
        <v>8</v>
      </c>
      <c r="C34" s="67">
        <v>26601</v>
      </c>
      <c r="D34" s="67">
        <v>-26601</v>
      </c>
      <c r="E34" s="67">
        <v>0</v>
      </c>
      <c r="F34" s="67">
        <v>0</v>
      </c>
      <c r="G34" s="67">
        <v>0</v>
      </c>
      <c r="H34" s="67">
        <v>0</v>
      </c>
      <c r="I34" s="69">
        <v>0</v>
      </c>
      <c r="L34" s="45"/>
      <c r="M34" s="20"/>
    </row>
    <row r="35" spans="1:13" ht="15.75">
      <c r="A35" s="64">
        <v>13033</v>
      </c>
      <c r="B35" s="65" t="s">
        <v>10</v>
      </c>
      <c r="C35" s="67">
        <v>186370582</v>
      </c>
      <c r="D35" s="67">
        <v>-9513979</v>
      </c>
      <c r="E35" s="67">
        <v>627738062</v>
      </c>
      <c r="F35" s="71">
        <v>0</v>
      </c>
      <c r="G35" s="67">
        <v>804594665</v>
      </c>
      <c r="H35" s="67">
        <v>377414776</v>
      </c>
      <c r="I35" s="72">
        <v>427179889</v>
      </c>
      <c r="L35" s="45"/>
      <c r="M35" s="20"/>
    </row>
    <row r="36" spans="1:13" ht="15.75">
      <c r="A36" s="64">
        <v>13036</v>
      </c>
      <c r="B36" s="65" t="s">
        <v>2</v>
      </c>
      <c r="C36" s="67">
        <v>27948</v>
      </c>
      <c r="D36" s="67">
        <v>-27948</v>
      </c>
      <c r="E36" s="67">
        <v>0</v>
      </c>
      <c r="F36" s="67">
        <v>0</v>
      </c>
      <c r="G36" s="67">
        <v>0</v>
      </c>
      <c r="H36" s="67">
        <v>0</v>
      </c>
      <c r="I36" s="69">
        <v>0</v>
      </c>
      <c r="L36" s="45"/>
      <c r="M36" s="20"/>
    </row>
    <row r="37" spans="1:13" ht="15.75">
      <c r="A37" s="64">
        <v>13037</v>
      </c>
      <c r="B37" s="65" t="s">
        <v>2</v>
      </c>
      <c r="C37" s="67">
        <v>139914</v>
      </c>
      <c r="D37" s="67">
        <v>-139914</v>
      </c>
      <c r="E37" s="67">
        <v>0</v>
      </c>
      <c r="F37" s="67">
        <v>0</v>
      </c>
      <c r="G37" s="67">
        <v>0</v>
      </c>
      <c r="H37" s="67">
        <v>0</v>
      </c>
      <c r="I37" s="69">
        <v>0</v>
      </c>
      <c r="L37" s="45"/>
      <c r="M37" s="20"/>
    </row>
    <row r="38" spans="1:13" ht="15.75">
      <c r="A38" s="64">
        <v>13042</v>
      </c>
      <c r="B38" s="65" t="s">
        <v>2</v>
      </c>
      <c r="C38" s="67">
        <v>1487415</v>
      </c>
      <c r="D38" s="67">
        <v>0</v>
      </c>
      <c r="E38" s="67">
        <v>0</v>
      </c>
      <c r="F38" s="67">
        <v>0</v>
      </c>
      <c r="G38" s="67">
        <v>1487415</v>
      </c>
      <c r="H38" s="67">
        <v>6861</v>
      </c>
      <c r="I38" s="69">
        <v>1480554</v>
      </c>
      <c r="L38" s="45"/>
      <c r="M38" s="20"/>
    </row>
    <row r="39" spans="1:13" ht="15.75">
      <c r="A39" s="64">
        <v>13044</v>
      </c>
      <c r="B39" s="65" t="s">
        <v>11</v>
      </c>
      <c r="C39" s="67">
        <v>-5577886</v>
      </c>
      <c r="D39" s="67">
        <v>80021</v>
      </c>
      <c r="E39" s="67">
        <v>0</v>
      </c>
      <c r="F39" s="67">
        <v>0</v>
      </c>
      <c r="G39" s="67">
        <v>-5497865</v>
      </c>
      <c r="H39" s="67">
        <v>-508972</v>
      </c>
      <c r="I39" s="72">
        <v>-4988893</v>
      </c>
      <c r="L39" s="45"/>
      <c r="M39" s="20"/>
    </row>
    <row r="40" spans="1:13" ht="15.75">
      <c r="A40" s="64">
        <v>13048</v>
      </c>
      <c r="B40" s="86" t="s">
        <v>74</v>
      </c>
      <c r="C40" s="67">
        <v>77729433</v>
      </c>
      <c r="D40" s="67">
        <v>0</v>
      </c>
      <c r="E40" s="67">
        <v>0</v>
      </c>
      <c r="F40" s="67">
        <v>0</v>
      </c>
      <c r="G40" s="67">
        <v>77729433</v>
      </c>
      <c r="H40" s="67">
        <v>20369795</v>
      </c>
      <c r="I40" s="72">
        <v>57359638</v>
      </c>
      <c r="L40" s="45"/>
      <c r="M40" s="20"/>
    </row>
    <row r="41" spans="1:13" ht="20.25">
      <c r="A41" s="64" t="s">
        <v>0</v>
      </c>
      <c r="B41" s="65" t="s">
        <v>68</v>
      </c>
      <c r="C41" s="73">
        <v>290154602</v>
      </c>
      <c r="D41" s="73">
        <v>-6921887</v>
      </c>
      <c r="E41" s="73">
        <v>95615000</v>
      </c>
      <c r="F41" s="73">
        <v>0</v>
      </c>
      <c r="G41" s="73">
        <v>378847715</v>
      </c>
      <c r="H41" s="73">
        <v>193707170</v>
      </c>
      <c r="I41" s="74">
        <v>185140545</v>
      </c>
      <c r="L41" s="46"/>
      <c r="M41" s="26"/>
    </row>
    <row r="42" spans="1:13" ht="18">
      <c r="A42" s="29"/>
      <c r="B42" s="75" t="s">
        <v>62</v>
      </c>
      <c r="C42" s="76">
        <v>823903785</v>
      </c>
      <c r="D42" s="76">
        <v>-18764419</v>
      </c>
      <c r="E42" s="76">
        <v>1053353062</v>
      </c>
      <c r="F42" s="76">
        <v>0</v>
      </c>
      <c r="G42" s="76">
        <v>1858492428</v>
      </c>
      <c r="H42" s="76">
        <v>984867762</v>
      </c>
      <c r="I42" s="77">
        <v>873624666</v>
      </c>
      <c r="L42" s="27"/>
      <c r="M42" s="27"/>
    </row>
    <row r="43" spans="1:13" ht="13.5" customHeight="1">
      <c r="A43" s="29" t="s">
        <v>58</v>
      </c>
      <c r="B43" s="29"/>
      <c r="C43" s="67"/>
      <c r="D43" s="78"/>
      <c r="E43" s="78"/>
      <c r="F43" s="78"/>
      <c r="G43" s="78"/>
      <c r="H43" s="78"/>
      <c r="I43" s="78"/>
      <c r="J43" s="14"/>
      <c r="K43" s="14"/>
      <c r="L43" s="14"/>
      <c r="M43" s="14"/>
    </row>
    <row r="44" spans="1:13" ht="15.75">
      <c r="A44" s="29"/>
      <c r="B44" s="29"/>
      <c r="C44" s="67"/>
      <c r="D44" s="78"/>
      <c r="E44" s="78"/>
      <c r="F44" s="78"/>
      <c r="G44" s="78"/>
      <c r="H44" s="78"/>
      <c r="I44" s="78"/>
      <c r="J44" s="14"/>
      <c r="K44" s="14"/>
      <c r="L44" s="14"/>
      <c r="M44" s="14"/>
    </row>
    <row r="47" spans="4:13" ht="12.75"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4:13" ht="12.75"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4:13" ht="12.75"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4:13" ht="12.75"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ht="12.75">
      <c r="A51" s="57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ht="12.75">
      <c r="A52" s="1"/>
      <c r="C52" s="2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ht="12.75">
      <c r="A53" s="1"/>
      <c r="C53" s="2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4:13" ht="12.75"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4:13" ht="12.75"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4:13" ht="12.75"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ht="12.75">
      <c r="A57" s="7"/>
    </row>
    <row r="58" spans="1:13" ht="12.75">
      <c r="A58" s="1"/>
      <c r="G58" s="1"/>
      <c r="I58" s="4"/>
      <c r="J58" s="4"/>
      <c r="K58" s="4"/>
      <c r="L58" s="4"/>
      <c r="M58" s="4"/>
    </row>
    <row r="63" spans="9:13" ht="12.75">
      <c r="I63" s="4"/>
      <c r="J63" s="4"/>
      <c r="K63" s="4"/>
      <c r="L63" s="4"/>
      <c r="M63" s="4"/>
    </row>
    <row r="64" spans="3:13" ht="12.75">
      <c r="C64" s="23"/>
      <c r="D64" s="4"/>
      <c r="E64" s="4"/>
      <c r="G64" s="4"/>
      <c r="I64" s="4"/>
      <c r="J64" s="4"/>
      <c r="K64" s="4"/>
      <c r="L64" s="4"/>
      <c r="M64" s="4"/>
    </row>
    <row r="65" spans="1:13" ht="12.75">
      <c r="A65" s="4"/>
      <c r="C65" s="23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2.75">
      <c r="A66" s="4"/>
      <c r="C66" s="23"/>
      <c r="D66" s="4"/>
      <c r="E66" s="4"/>
      <c r="F66" s="4"/>
      <c r="G66" s="4"/>
      <c r="H66" s="4"/>
      <c r="I66" s="4"/>
      <c r="J66" s="4"/>
      <c r="K66" s="4"/>
      <c r="L66" s="4"/>
      <c r="M66" s="4"/>
    </row>
    <row r="68" spans="1:13" ht="12.75">
      <c r="A68" s="5"/>
      <c r="B68" s="1"/>
      <c r="C68" s="22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.75">
      <c r="A69" s="5"/>
      <c r="B69" s="1"/>
      <c r="C69" s="22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75">
      <c r="A70" s="8"/>
      <c r="B70" s="1"/>
      <c r="C70" s="22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75">
      <c r="A71" s="5"/>
      <c r="B71" s="1"/>
      <c r="C71" s="22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75">
      <c r="A72" s="5"/>
      <c r="B72" s="1"/>
      <c r="C72" s="22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8"/>
      <c r="B73" s="1"/>
      <c r="C73" s="22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8"/>
      <c r="B74" s="1"/>
      <c r="C74" s="22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75">
      <c r="A75" s="5"/>
      <c r="B75" s="1"/>
      <c r="C75" s="22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75">
      <c r="A76" s="8"/>
      <c r="B76" s="1"/>
      <c r="C76" s="22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.75">
      <c r="A77" s="5"/>
      <c r="B77" s="1"/>
      <c r="C77" s="22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2.75">
      <c r="A78" s="5"/>
      <c r="B78" s="1"/>
      <c r="C78" s="22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2.75">
      <c r="A79" s="5"/>
      <c r="B79" s="1"/>
      <c r="C79" s="22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2.75">
      <c r="A80" s="5"/>
      <c r="B80" s="1"/>
      <c r="C80" s="22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2.75">
      <c r="A81" s="5"/>
      <c r="B81" s="1"/>
      <c r="C81" s="22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>
      <c r="A82" s="5"/>
      <c r="B82" s="1"/>
      <c r="C82" s="22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>
      <c r="A83" s="5"/>
      <c r="B83" s="1"/>
      <c r="C83" s="22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2.75">
      <c r="A84" s="5"/>
      <c r="B84" s="1"/>
      <c r="C84" s="22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2.75">
      <c r="A85" s="8"/>
      <c r="B85" s="1"/>
      <c r="C85" s="22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2.75">
      <c r="A86" s="5"/>
      <c r="B86" s="1"/>
      <c r="C86" s="22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2.75">
      <c r="A87" s="5"/>
      <c r="B87" s="1"/>
      <c r="C87" s="22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2.75">
      <c r="A88" s="5"/>
      <c r="B88" s="1"/>
      <c r="C88" s="22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2.75">
      <c r="A89" s="5"/>
      <c r="B89" s="1"/>
      <c r="C89" s="22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2.75">
      <c r="A90" s="5"/>
      <c r="B90" s="1"/>
      <c r="C90" s="22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4:13" ht="12.75"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12.75">
      <c r="A92" s="1"/>
      <c r="C92" s="22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4:13" ht="12.75"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ht="12.75">
      <c r="A94" s="1"/>
      <c r="C94" s="22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2.75">
      <c r="A95" s="1"/>
      <c r="C95" s="22"/>
      <c r="D95" s="3"/>
      <c r="E95" s="3"/>
      <c r="F95" s="3"/>
      <c r="G95" s="3"/>
      <c r="H95" s="3"/>
      <c r="I95" s="3"/>
      <c r="J95" s="3"/>
      <c r="K95" s="3"/>
      <c r="L95" s="3"/>
      <c r="M95" s="3"/>
    </row>
    <row r="98" ht="12.75">
      <c r="A98" s="5"/>
    </row>
    <row r="102" ht="12.75">
      <c r="A102" s="5"/>
    </row>
    <row r="103" spans="4:13" ht="12.75"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5" spans="4:13" ht="12.75">
      <c r="D105" s="9"/>
      <c r="E105" s="9"/>
      <c r="F105" s="9"/>
      <c r="G105" s="9"/>
      <c r="H105" s="9"/>
      <c r="I105" s="9"/>
      <c r="J105" s="9"/>
      <c r="K105" s="9"/>
      <c r="L105" s="9"/>
      <c r="M105" s="9"/>
    </row>
  </sheetData>
  <mergeCells count="2">
    <mergeCell ref="C17:D17"/>
    <mergeCell ref="E17:F17"/>
  </mergeCells>
  <printOptions/>
  <pageMargins left="0.55" right="0.5" top="0.5" bottom="0.5" header="0.5" footer="0.32"/>
  <pageSetup firstPageNumber="70" useFirstPageNumber="1" horizontalDpi="300" verticalDpi="300" orientation="portrait" r:id="rId1"/>
  <headerFooter alignWithMargins="0">
    <oddFooter>&amp;C&amp;"Times New Roman,Bold"&amp;12____________________________________________________________________________________&amp;"Times New Roman,Regular"&amp;P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107"/>
  <sheetViews>
    <sheetView showGridLines="0" tabSelected="1" workbookViewId="0" topLeftCell="A1">
      <selection activeCell="K1" sqref="K1"/>
    </sheetView>
  </sheetViews>
  <sheetFormatPr defaultColWidth="17" defaultRowHeight="8.25"/>
  <cols>
    <col min="1" max="1" width="15" style="33" customWidth="1"/>
    <col min="2" max="2" width="35" style="2" customWidth="1"/>
    <col min="3" max="3" width="28.5" style="19" customWidth="1"/>
    <col min="4" max="4" width="30.5" style="2" customWidth="1"/>
    <col min="5" max="5" width="22.75" style="2" customWidth="1"/>
    <col min="6" max="6" width="28.75" style="2" customWidth="1"/>
    <col min="7" max="7" width="26.75" style="2" customWidth="1"/>
    <col min="8" max="8" width="35.5" style="2" customWidth="1"/>
    <col min="9" max="9" width="4.5" style="2" hidden="1" customWidth="1"/>
    <col min="10" max="10" width="34.25" style="2" customWidth="1"/>
    <col min="11" max="11" width="26.5" style="2" customWidth="1"/>
    <col min="12" max="12" width="11.25" style="2" customWidth="1"/>
    <col min="13" max="13" width="11.5" style="2" customWidth="1"/>
    <col min="14" max="14" width="17" style="2" customWidth="1"/>
    <col min="15" max="15" width="18.5" style="2" customWidth="1"/>
    <col min="16" max="16384" width="17" style="2" customWidth="1"/>
  </cols>
  <sheetData>
    <row r="1" spans="1:11" ht="18.75">
      <c r="A1" s="17" t="s">
        <v>66</v>
      </c>
      <c r="E1" s="54"/>
      <c r="F1" s="56"/>
      <c r="G1" s="52"/>
      <c r="H1" s="49"/>
      <c r="I1" s="55"/>
      <c r="K1" s="40" t="s">
        <v>60</v>
      </c>
    </row>
    <row r="2" ht="13.5" customHeight="1">
      <c r="A2" s="43" t="s">
        <v>56</v>
      </c>
    </row>
    <row r="3" ht="13.5" customHeight="1">
      <c r="A3" s="43" t="s">
        <v>59</v>
      </c>
    </row>
    <row r="4" ht="13.5" customHeight="1">
      <c r="A4" s="44" t="s">
        <v>77</v>
      </c>
    </row>
    <row r="5" ht="13.5" customHeight="1">
      <c r="A5" s="44"/>
    </row>
    <row r="6" ht="13.5" customHeight="1">
      <c r="A6" s="44"/>
    </row>
    <row r="7" ht="13.5" customHeight="1">
      <c r="A7" s="44"/>
    </row>
    <row r="8" spans="1:10" ht="13.5" customHeight="1">
      <c r="A8" s="44"/>
      <c r="B8" s="29"/>
      <c r="C8" s="30"/>
      <c r="D8" s="92" t="s">
        <v>80</v>
      </c>
      <c r="E8" s="92"/>
      <c r="F8" s="48" t="s">
        <v>15</v>
      </c>
      <c r="G8" s="29"/>
      <c r="H8" s="48" t="s">
        <v>22</v>
      </c>
      <c r="I8" s="29"/>
      <c r="J8" s="29"/>
    </row>
    <row r="9" spans="1:15" ht="15.75">
      <c r="A9" s="34"/>
      <c r="B9" s="29"/>
      <c r="C9" s="30"/>
      <c r="G9" s="29"/>
      <c r="H9" s="29"/>
      <c r="I9" s="29"/>
      <c r="J9" s="29"/>
      <c r="L9" s="18"/>
      <c r="N9" s="28" t="s">
        <v>25</v>
      </c>
      <c r="O9" s="28"/>
    </row>
    <row r="10" spans="1:15" ht="15.75">
      <c r="A10" s="34"/>
      <c r="B10" s="29"/>
      <c r="C10" s="60" t="s">
        <v>13</v>
      </c>
      <c r="D10" s="61"/>
      <c r="E10" s="61"/>
      <c r="F10" s="61"/>
      <c r="G10" s="47"/>
      <c r="H10" s="61" t="s">
        <v>54</v>
      </c>
      <c r="I10" s="29"/>
      <c r="J10" s="61" t="s">
        <v>13</v>
      </c>
      <c r="K10" s="36"/>
      <c r="L10" s="37"/>
      <c r="M10" s="38"/>
      <c r="N10" s="41" t="s">
        <v>26</v>
      </c>
      <c r="O10" s="41"/>
    </row>
    <row r="11" spans="1:15" ht="15.75">
      <c r="A11" s="34"/>
      <c r="B11" s="29"/>
      <c r="C11" s="60" t="s">
        <v>14</v>
      </c>
      <c r="D11" s="61"/>
      <c r="E11" s="61"/>
      <c r="F11" s="61"/>
      <c r="G11" s="47"/>
      <c r="H11" s="61" t="s">
        <v>55</v>
      </c>
      <c r="I11" s="61"/>
      <c r="J11" s="61" t="s">
        <v>14</v>
      </c>
      <c r="K11" s="36"/>
      <c r="L11" s="36"/>
      <c r="M11" s="38"/>
      <c r="N11" s="41" t="s">
        <v>27</v>
      </c>
      <c r="O11" s="41"/>
    </row>
    <row r="12" spans="1:15" ht="15.75">
      <c r="A12" s="34"/>
      <c r="B12" s="29"/>
      <c r="C12" s="60" t="s">
        <v>16</v>
      </c>
      <c r="D12" s="61" t="s">
        <v>29</v>
      </c>
      <c r="E12" s="61" t="s">
        <v>50</v>
      </c>
      <c r="F12" s="61" t="s">
        <v>18</v>
      </c>
      <c r="G12" s="29"/>
      <c r="H12" s="61" t="s">
        <v>19</v>
      </c>
      <c r="I12" s="61"/>
      <c r="J12" s="61" t="s">
        <v>16</v>
      </c>
      <c r="K12" s="36"/>
      <c r="L12" s="36"/>
      <c r="M12" s="38"/>
      <c r="N12" s="41" t="s">
        <v>28</v>
      </c>
      <c r="O12" s="41" t="s">
        <v>51</v>
      </c>
    </row>
    <row r="13" spans="1:15" ht="15.75">
      <c r="A13" s="34"/>
      <c r="B13" s="29"/>
      <c r="C13" s="62" t="s">
        <v>78</v>
      </c>
      <c r="D13" s="61" t="s">
        <v>24</v>
      </c>
      <c r="E13" s="61" t="s">
        <v>20</v>
      </c>
      <c r="F13" s="61" t="s">
        <v>15</v>
      </c>
      <c r="G13" s="61" t="s">
        <v>61</v>
      </c>
      <c r="H13" s="61" t="s">
        <v>21</v>
      </c>
      <c r="I13" s="61"/>
      <c r="J13" s="63" t="s">
        <v>79</v>
      </c>
      <c r="K13" s="39"/>
      <c r="L13" s="36"/>
      <c r="M13" s="36"/>
      <c r="N13" s="36"/>
      <c r="O13" s="38"/>
    </row>
    <row r="14" spans="1:15" ht="15.75">
      <c r="A14" s="64">
        <v>17001</v>
      </c>
      <c r="B14" s="65" t="s">
        <v>63</v>
      </c>
      <c r="C14" s="66">
        <v>6416584</v>
      </c>
      <c r="D14" s="66">
        <f>'[2]Capital Projects'!$U$35</f>
        <v>0</v>
      </c>
      <c r="E14" s="66">
        <v>0</v>
      </c>
      <c r="F14" s="66">
        <v>0</v>
      </c>
      <c r="G14" s="66">
        <f>SUM(C14:F14)</f>
        <v>6416584</v>
      </c>
      <c r="H14" s="66">
        <f>'[2]Capital Projects'!$T$35</f>
        <v>2007166</v>
      </c>
      <c r="I14" s="67"/>
      <c r="J14" s="68">
        <f aca="true" t="shared" si="0" ref="J14:J44">G14-H14</f>
        <v>4409418</v>
      </c>
      <c r="K14" s="39"/>
      <c r="L14" s="53"/>
      <c r="M14" s="88">
        <v>17001</v>
      </c>
      <c r="N14" s="42">
        <f>'[4]CAPIMPBS'!$C$15</f>
        <v>4409418</v>
      </c>
      <c r="O14" s="42">
        <f aca="true" t="shared" si="1" ref="O14:O25">J14-N14</f>
        <v>0</v>
      </c>
    </row>
    <row r="15" spans="1:15" ht="15.75">
      <c r="A15" s="64">
        <v>17011</v>
      </c>
      <c r="B15" s="65" t="s">
        <v>64</v>
      </c>
      <c r="C15" s="67">
        <v>-821064</v>
      </c>
      <c r="D15" s="67">
        <f>'[2]Capital Projects'!$U$36</f>
        <v>40000000</v>
      </c>
      <c r="E15" s="67">
        <v>0</v>
      </c>
      <c r="F15" s="80">
        <v>0</v>
      </c>
      <c r="G15" s="80">
        <f aca="true" t="shared" si="2" ref="G15:G44">SUM(C15:F15)</f>
        <v>39178936</v>
      </c>
      <c r="H15" s="67">
        <f>'[2]Capital Projects'!$T$36</f>
        <v>28540007</v>
      </c>
      <c r="I15" s="67">
        <v>0</v>
      </c>
      <c r="J15" s="69">
        <f t="shared" si="0"/>
        <v>10638929</v>
      </c>
      <c r="K15" s="39"/>
      <c r="L15" s="53"/>
      <c r="M15" s="88">
        <v>17011</v>
      </c>
      <c r="N15" s="42">
        <f>'[4]CAPIMPBS'!$C$16</f>
        <v>10638929</v>
      </c>
      <c r="O15" s="42">
        <f t="shared" si="1"/>
        <v>0</v>
      </c>
    </row>
    <row r="16" spans="1:15" ht="15.75">
      <c r="A16" s="64">
        <v>17021</v>
      </c>
      <c r="B16" s="65" t="s">
        <v>65</v>
      </c>
      <c r="C16" s="67">
        <v>33538991</v>
      </c>
      <c r="D16" s="67">
        <f>'[2]Capital Projects'!$U$37</f>
        <v>0</v>
      </c>
      <c r="E16" s="67">
        <v>0</v>
      </c>
      <c r="F16" s="80">
        <v>0</v>
      </c>
      <c r="G16" s="80">
        <f t="shared" si="2"/>
        <v>33538991</v>
      </c>
      <c r="H16" s="67">
        <f>'[2]Capital Projects'!$T$37</f>
        <v>7144881</v>
      </c>
      <c r="I16" s="67">
        <f>'[1]OPERATIONS'!J56</f>
        <v>0</v>
      </c>
      <c r="J16" s="69">
        <f t="shared" si="0"/>
        <v>26394110</v>
      </c>
      <c r="K16" s="39"/>
      <c r="L16" s="53"/>
      <c r="M16" s="88">
        <v>17021</v>
      </c>
      <c r="N16" s="42">
        <f>'[4]CAPIMPBS'!$C$17</f>
        <v>26394110</v>
      </c>
      <c r="O16" s="42">
        <f t="shared" si="1"/>
        <v>0</v>
      </c>
    </row>
    <row r="17" spans="1:15" ht="15.75">
      <c r="A17" s="64">
        <v>17041</v>
      </c>
      <c r="B17" s="65" t="s">
        <v>69</v>
      </c>
      <c r="C17" s="67">
        <v>18637160</v>
      </c>
      <c r="D17" s="67">
        <f>'[2]Capital Projects'!$U$38</f>
        <v>30000000</v>
      </c>
      <c r="E17" s="67">
        <v>0</v>
      </c>
      <c r="F17" s="80">
        <v>0</v>
      </c>
      <c r="G17" s="80">
        <f t="shared" si="2"/>
        <v>48637160</v>
      </c>
      <c r="H17" s="67">
        <f>'[2]Capital Projects'!$T$38</f>
        <v>29753178</v>
      </c>
      <c r="I17" s="67"/>
      <c r="J17" s="69">
        <f t="shared" si="0"/>
        <v>18883982</v>
      </c>
      <c r="K17" s="39"/>
      <c r="L17" s="53"/>
      <c r="M17" s="88">
        <v>17041</v>
      </c>
      <c r="N17" s="42">
        <f>'[4]CAPIMPBS'!$C$18</f>
        <v>18883982</v>
      </c>
      <c r="O17" s="42">
        <f t="shared" si="1"/>
        <v>0</v>
      </c>
    </row>
    <row r="18" spans="1:15" ht="15.75">
      <c r="A18" s="64">
        <v>17051</v>
      </c>
      <c r="B18" s="65" t="s">
        <v>70</v>
      </c>
      <c r="C18" s="67">
        <v>11310892</v>
      </c>
      <c r="D18" s="67">
        <f>'[2]Capital Projects'!$U$39</f>
        <v>0</v>
      </c>
      <c r="E18" s="67">
        <v>0</v>
      </c>
      <c r="F18" s="80">
        <v>0</v>
      </c>
      <c r="G18" s="80">
        <f t="shared" si="2"/>
        <v>11310892</v>
      </c>
      <c r="H18" s="67">
        <f>'[2]Capital Projects'!$T$39+1</f>
        <v>4003222</v>
      </c>
      <c r="I18" s="67"/>
      <c r="J18" s="69">
        <f t="shared" si="0"/>
        <v>7307670</v>
      </c>
      <c r="K18" s="39"/>
      <c r="L18" s="53"/>
      <c r="M18" s="88">
        <v>17051</v>
      </c>
      <c r="N18" s="42">
        <f>'[4]CAPIMPBS'!$C$19</f>
        <v>7307670</v>
      </c>
      <c r="O18" s="42">
        <f t="shared" si="1"/>
        <v>0</v>
      </c>
    </row>
    <row r="19" spans="1:15" ht="15.75">
      <c r="A19" s="64">
        <v>17061</v>
      </c>
      <c r="B19" s="65" t="s">
        <v>71</v>
      </c>
      <c r="C19" s="67">
        <v>67211680</v>
      </c>
      <c r="D19" s="67">
        <f>'[2]Capital Projects'!$U$40</f>
        <v>0</v>
      </c>
      <c r="E19" s="67">
        <v>0</v>
      </c>
      <c r="F19" s="80">
        <v>0</v>
      </c>
      <c r="G19" s="80">
        <f>SUM(C19:F19)</f>
        <v>67211680</v>
      </c>
      <c r="H19" s="67">
        <f>'[2]Capital Projects'!$T$40</f>
        <v>28685945</v>
      </c>
      <c r="I19" s="67"/>
      <c r="J19" s="69">
        <f t="shared" si="0"/>
        <v>38525735</v>
      </c>
      <c r="K19" s="39"/>
      <c r="L19" s="53"/>
      <c r="M19" s="88">
        <v>17061</v>
      </c>
      <c r="N19" s="42">
        <f>'[4]CAPIMPBS'!$C$20</f>
        <v>38525735</v>
      </c>
      <c r="O19" s="42">
        <f t="shared" si="1"/>
        <v>0</v>
      </c>
    </row>
    <row r="20" spans="1:15" ht="15.75">
      <c r="A20" s="64">
        <v>17071</v>
      </c>
      <c r="B20" s="65" t="s">
        <v>72</v>
      </c>
      <c r="C20" s="67">
        <v>81238321</v>
      </c>
      <c r="D20" s="67">
        <f>'[2]Capital Projects'!$U$41</f>
        <v>18905000</v>
      </c>
      <c r="E20" s="67">
        <v>0</v>
      </c>
      <c r="F20" s="80">
        <v>0</v>
      </c>
      <c r="G20" s="80">
        <f>SUM(C20:F20)</f>
        <v>100143321</v>
      </c>
      <c r="H20" s="67">
        <f>'[2]Capital Projects'!$T$41</f>
        <v>68514573</v>
      </c>
      <c r="I20" s="67"/>
      <c r="J20" s="69">
        <f t="shared" si="0"/>
        <v>31628748</v>
      </c>
      <c r="K20" s="39"/>
      <c r="L20" s="53"/>
      <c r="M20" s="88">
        <v>17071</v>
      </c>
      <c r="N20" s="42">
        <f>'[4]CAPIMPBS'!$C$21</f>
        <v>31628748</v>
      </c>
      <c r="O20" s="42">
        <f t="shared" si="1"/>
        <v>0</v>
      </c>
    </row>
    <row r="21" spans="1:15" ht="15.75">
      <c r="A21" s="64">
        <v>17081</v>
      </c>
      <c r="B21" s="85" t="s">
        <v>73</v>
      </c>
      <c r="C21" s="67">
        <v>44005142</v>
      </c>
      <c r="D21" s="67">
        <f>'[2]Capital Projects'!$U$42</f>
        <v>0</v>
      </c>
      <c r="E21" s="67">
        <v>0</v>
      </c>
      <c r="F21" s="80">
        <v>0</v>
      </c>
      <c r="G21" s="80">
        <f>SUM(C21:F21)</f>
        <v>44005142</v>
      </c>
      <c r="H21" s="67">
        <f>'[2]Capital Projects'!$T$42</f>
        <v>18002655</v>
      </c>
      <c r="I21" s="67"/>
      <c r="J21" s="69">
        <f t="shared" si="0"/>
        <v>26002487</v>
      </c>
      <c r="K21" s="39"/>
      <c r="L21" s="53"/>
      <c r="M21" s="88">
        <v>17081</v>
      </c>
      <c r="N21" s="42">
        <f>'[4]CAPIMPBS'!$C$22</f>
        <v>26002487</v>
      </c>
      <c r="O21" s="42">
        <f t="shared" si="1"/>
        <v>0</v>
      </c>
    </row>
    <row r="22" spans="1:15" ht="15.75">
      <c r="A22" s="64">
        <v>17086</v>
      </c>
      <c r="B22" s="65" t="s">
        <v>30</v>
      </c>
      <c r="C22" s="67">
        <v>46393</v>
      </c>
      <c r="D22" s="67">
        <f>'[2]Capital Projects'!$U$43</f>
        <v>0</v>
      </c>
      <c r="E22" s="67">
        <f>'[3]FUND TABLE'!$H$65</f>
        <v>-46393</v>
      </c>
      <c r="F22" s="80">
        <v>0</v>
      </c>
      <c r="G22" s="80">
        <f t="shared" si="2"/>
        <v>0</v>
      </c>
      <c r="H22" s="67">
        <f>'[2]Capital Projects'!$T$43</f>
        <v>0</v>
      </c>
      <c r="I22" s="67">
        <f>'[1]OPERATIONS'!J57</f>
        <v>0</v>
      </c>
      <c r="J22" s="69">
        <f t="shared" si="0"/>
        <v>0</v>
      </c>
      <c r="K22" s="20"/>
      <c r="L22" s="53"/>
      <c r="M22" s="88">
        <v>17086</v>
      </c>
      <c r="N22" s="42" t="e">
        <f>'[4]CAPIMPBS'!#REF!</f>
        <v>#REF!</v>
      </c>
      <c r="O22" s="42" t="e">
        <f t="shared" si="1"/>
        <v>#REF!</v>
      </c>
    </row>
    <row r="23" spans="1:15" ht="15.75">
      <c r="A23" s="64">
        <v>17091</v>
      </c>
      <c r="B23" s="65" t="s">
        <v>73</v>
      </c>
      <c r="C23" s="67">
        <v>40321</v>
      </c>
      <c r="D23" s="67">
        <f>'[2]Capital Projects'!$U$44</f>
        <v>0</v>
      </c>
      <c r="E23" s="67">
        <v>0</v>
      </c>
      <c r="F23" s="80">
        <v>0</v>
      </c>
      <c r="G23" s="80">
        <f t="shared" si="2"/>
        <v>40321</v>
      </c>
      <c r="H23" s="67">
        <f>'[2]Capital Projects'!$T$44-1</f>
        <v>12537</v>
      </c>
      <c r="I23" s="67"/>
      <c r="J23" s="69">
        <f t="shared" si="0"/>
        <v>27784</v>
      </c>
      <c r="K23" s="20"/>
      <c r="L23" s="53"/>
      <c r="M23" s="88">
        <v>17091</v>
      </c>
      <c r="N23" s="42">
        <f>'[4]CAPIMPBS'!$C$23</f>
        <v>27784</v>
      </c>
      <c r="O23" s="42">
        <f t="shared" si="1"/>
        <v>0</v>
      </c>
    </row>
    <row r="24" spans="1:15" ht="15.75">
      <c r="A24" s="64">
        <v>17101</v>
      </c>
      <c r="B24" s="65" t="s">
        <v>76</v>
      </c>
      <c r="C24" s="67">
        <v>-24670</v>
      </c>
      <c r="D24" s="67">
        <f>'[2]Capital Projects'!$U$46</f>
        <v>4710000</v>
      </c>
      <c r="E24" s="67">
        <v>0</v>
      </c>
      <c r="F24" s="80">
        <v>0</v>
      </c>
      <c r="G24" s="80">
        <f t="shared" si="2"/>
        <v>4685330</v>
      </c>
      <c r="H24" s="67">
        <f>'[2]Capital Projects'!$T$46</f>
        <v>1955031</v>
      </c>
      <c r="I24" s="67">
        <f>'[2]Capital Projects'!$T$46</f>
        <v>1955031</v>
      </c>
      <c r="J24" s="69">
        <f t="shared" si="0"/>
        <v>2730299</v>
      </c>
      <c r="K24" s="20"/>
      <c r="L24" s="53"/>
      <c r="M24" s="88">
        <v>17101</v>
      </c>
      <c r="N24" s="42">
        <f>'[4]CAPIMPBS'!$C$24</f>
        <v>2730299</v>
      </c>
      <c r="O24" s="42">
        <f t="shared" si="1"/>
        <v>0</v>
      </c>
    </row>
    <row r="25" spans="1:15" ht="15.75" hidden="1">
      <c r="A25" s="64">
        <v>17111</v>
      </c>
      <c r="B25" s="65" t="s">
        <v>76</v>
      </c>
      <c r="C25" s="67">
        <v>0</v>
      </c>
      <c r="D25" s="67">
        <f>'[2]Capital Projects'!$U$47</f>
        <v>0</v>
      </c>
      <c r="E25" s="67">
        <v>0</v>
      </c>
      <c r="F25" s="80">
        <v>0</v>
      </c>
      <c r="G25" s="80">
        <f t="shared" si="2"/>
        <v>0</v>
      </c>
      <c r="H25" s="67">
        <f>'[2]Capital Projects'!$T$47</f>
        <v>0</v>
      </c>
      <c r="I25" s="67">
        <f>'[2]Capital Projects'!$T$46</f>
        <v>1955031</v>
      </c>
      <c r="J25" s="69">
        <f t="shared" si="0"/>
        <v>0</v>
      </c>
      <c r="K25" s="20"/>
      <c r="L25" s="53"/>
      <c r="M25" s="88">
        <v>17111</v>
      </c>
      <c r="N25" s="42">
        <f>'[4]CAPIMPBS'!$C$25</f>
        <v>0</v>
      </c>
      <c r="O25" s="42">
        <f t="shared" si="1"/>
        <v>0</v>
      </c>
    </row>
    <row r="26" spans="1:15" ht="15.75">
      <c r="A26" s="64">
        <v>17731</v>
      </c>
      <c r="B26" s="65" t="s">
        <v>31</v>
      </c>
      <c r="C26" s="67">
        <v>92034</v>
      </c>
      <c r="D26" s="67">
        <f>'[2]Capital Projects'!$U$48</f>
        <v>0</v>
      </c>
      <c r="E26" s="67">
        <f>'[3]FUND TABLE'!$H$66</f>
        <v>-92034</v>
      </c>
      <c r="F26" s="80">
        <v>0</v>
      </c>
      <c r="G26" s="80">
        <f t="shared" si="2"/>
        <v>0</v>
      </c>
      <c r="H26" s="67">
        <f>'[2]Capital Projects'!$T$48</f>
        <v>0</v>
      </c>
      <c r="I26" s="67">
        <f>'[1]OPERATIONS'!J59</f>
        <v>0</v>
      </c>
      <c r="J26" s="69">
        <f t="shared" si="0"/>
        <v>0</v>
      </c>
      <c r="K26" s="20"/>
      <c r="L26" s="53"/>
      <c r="M26" s="88">
        <v>17731</v>
      </c>
      <c r="N26" s="42">
        <f>'[4]CAPIMPBS'!$C$25</f>
        <v>0</v>
      </c>
      <c r="O26" s="42">
        <f aca="true" t="shared" si="3" ref="O26:O44">J26-N26</f>
        <v>0</v>
      </c>
    </row>
    <row r="27" spans="1:15" ht="15.75">
      <c r="A27" s="64">
        <v>17761</v>
      </c>
      <c r="B27" s="65" t="s">
        <v>32</v>
      </c>
      <c r="C27" s="67">
        <v>-241158</v>
      </c>
      <c r="D27" s="67">
        <f>'[2]Capital Projects'!$U$49</f>
        <v>0</v>
      </c>
      <c r="E27" s="67">
        <v>0</v>
      </c>
      <c r="F27" s="80">
        <v>0</v>
      </c>
      <c r="G27" s="80">
        <f t="shared" si="2"/>
        <v>-241158</v>
      </c>
      <c r="H27" s="67">
        <f>'[2]Capital Projects'!$T$49</f>
        <v>0</v>
      </c>
      <c r="I27" s="67">
        <f>'[1]OPERATIONS'!J61</f>
        <v>0</v>
      </c>
      <c r="J27" s="69">
        <f t="shared" si="0"/>
        <v>-241158</v>
      </c>
      <c r="K27" s="20"/>
      <c r="L27" s="53"/>
      <c r="M27" s="88">
        <v>17761</v>
      </c>
      <c r="N27" s="42">
        <f>'[4]CAPIMPBS'!$C$26</f>
        <v>-241158</v>
      </c>
      <c r="O27" s="42">
        <f t="shared" si="3"/>
        <v>0</v>
      </c>
    </row>
    <row r="28" spans="1:15" ht="15.75">
      <c r="A28" s="64">
        <v>17771</v>
      </c>
      <c r="B28" s="65" t="s">
        <v>33</v>
      </c>
      <c r="C28" s="67">
        <v>1896205</v>
      </c>
      <c r="D28" s="67">
        <f>'[2]Capital Projects'!$U$50</f>
        <v>0</v>
      </c>
      <c r="E28" s="67">
        <f>'[3]FUND TABLE'!$H$67</f>
        <v>-1896205</v>
      </c>
      <c r="F28" s="80">
        <v>0</v>
      </c>
      <c r="G28" s="80">
        <f t="shared" si="2"/>
        <v>0</v>
      </c>
      <c r="H28" s="67">
        <f>'[2]Capital Projects'!$T$50</f>
        <v>0</v>
      </c>
      <c r="I28" s="67">
        <f>'[1]OPERATIONS'!J62</f>
        <v>0</v>
      </c>
      <c r="J28" s="69">
        <f t="shared" si="0"/>
        <v>0</v>
      </c>
      <c r="K28" s="20"/>
      <c r="L28" s="53"/>
      <c r="M28" s="88">
        <v>17771</v>
      </c>
      <c r="N28" s="42" t="e">
        <f>'[4]CAPIMPBS'!#REF!</f>
        <v>#REF!</v>
      </c>
      <c r="O28" s="42" t="e">
        <f t="shared" si="3"/>
        <v>#REF!</v>
      </c>
    </row>
    <row r="29" spans="1:15" ht="15.75">
      <c r="A29" s="64">
        <v>17801</v>
      </c>
      <c r="B29" s="65" t="s">
        <v>34</v>
      </c>
      <c r="C29" s="67">
        <v>2627878</v>
      </c>
      <c r="D29" s="67">
        <f>'[2]Capital Projects'!$U$53</f>
        <v>0</v>
      </c>
      <c r="E29" s="67">
        <f>'[3]FUND TABLE'!$H$68</f>
        <v>-2627878</v>
      </c>
      <c r="F29" s="80">
        <v>0</v>
      </c>
      <c r="G29" s="80">
        <f t="shared" si="2"/>
        <v>0</v>
      </c>
      <c r="H29" s="67">
        <f>'[2]Capital Projects'!$T$53</f>
        <v>0</v>
      </c>
      <c r="I29" s="67">
        <f>'[1]OPERATIONS'!J65</f>
        <v>0</v>
      </c>
      <c r="J29" s="69">
        <f t="shared" si="0"/>
        <v>0</v>
      </c>
      <c r="K29" s="20"/>
      <c r="L29" s="53"/>
      <c r="M29" s="88">
        <v>17801</v>
      </c>
      <c r="N29" s="42" t="e">
        <f>'[4]CAPIMPBS'!#REF!</f>
        <v>#REF!</v>
      </c>
      <c r="O29" s="42" t="e">
        <f t="shared" si="3"/>
        <v>#REF!</v>
      </c>
    </row>
    <row r="30" spans="1:15" ht="15.75">
      <c r="A30" s="64">
        <v>17831</v>
      </c>
      <c r="B30" s="65" t="s">
        <v>35</v>
      </c>
      <c r="C30" s="67">
        <v>3038249</v>
      </c>
      <c r="D30" s="67">
        <f>'[2]Capital Projects'!$U$55</f>
        <v>0</v>
      </c>
      <c r="E30" s="67">
        <v>0</v>
      </c>
      <c r="F30" s="80">
        <v>0</v>
      </c>
      <c r="G30" s="80">
        <f t="shared" si="2"/>
        <v>3038249</v>
      </c>
      <c r="H30" s="67">
        <f>'[2]Capital Projects'!$T$55</f>
        <v>0</v>
      </c>
      <c r="I30" s="67">
        <f>'[1]OPERATIONS'!J67</f>
        <v>0</v>
      </c>
      <c r="J30" s="69">
        <f t="shared" si="0"/>
        <v>3038249</v>
      </c>
      <c r="K30" s="20"/>
      <c r="L30" s="53"/>
      <c r="M30" s="88">
        <v>17831</v>
      </c>
      <c r="N30" s="42">
        <f>'[4]CAPIMPBS'!$C$27</f>
        <v>3038249</v>
      </c>
      <c r="O30" s="42">
        <f t="shared" si="3"/>
        <v>0</v>
      </c>
    </row>
    <row r="31" spans="1:15" ht="15.75">
      <c r="A31" s="64">
        <v>17841</v>
      </c>
      <c r="B31" s="65" t="s">
        <v>36</v>
      </c>
      <c r="C31" s="67">
        <v>2288933</v>
      </c>
      <c r="D31" s="67">
        <f>'[2]Capital Projects'!$U$56</f>
        <v>0</v>
      </c>
      <c r="E31" s="67">
        <f>'[3]FUND TABLE'!$H$69</f>
        <v>-2288933</v>
      </c>
      <c r="F31" s="80">
        <v>0</v>
      </c>
      <c r="G31" s="80">
        <f t="shared" si="2"/>
        <v>0</v>
      </c>
      <c r="H31" s="67">
        <f>'[2]Capital Projects'!$T$56</f>
        <v>0</v>
      </c>
      <c r="I31" s="67">
        <f>'[1]OPERATIONS'!J68</f>
        <v>0</v>
      </c>
      <c r="J31" s="69">
        <f t="shared" si="0"/>
        <v>0</v>
      </c>
      <c r="K31" s="20"/>
      <c r="L31" s="53"/>
      <c r="M31" s="88">
        <v>17841</v>
      </c>
      <c r="N31" s="42">
        <v>0</v>
      </c>
      <c r="O31" s="42">
        <f t="shared" si="3"/>
        <v>0</v>
      </c>
    </row>
    <row r="32" spans="1:15" ht="15.75">
      <c r="A32" s="64">
        <v>17851</v>
      </c>
      <c r="B32" s="65" t="s">
        <v>37</v>
      </c>
      <c r="C32" s="67">
        <v>2624167</v>
      </c>
      <c r="D32" s="67">
        <f>'[2]Capital Projects'!$U$58</f>
        <v>0</v>
      </c>
      <c r="E32" s="67">
        <v>0</v>
      </c>
      <c r="F32" s="80">
        <v>0</v>
      </c>
      <c r="G32" s="80">
        <f t="shared" si="2"/>
        <v>2624167</v>
      </c>
      <c r="H32" s="67">
        <f>'[2]Capital Projects'!$T$58</f>
        <v>0</v>
      </c>
      <c r="I32" s="67">
        <f>'[1]OPERATIONS'!J69</f>
        <v>0</v>
      </c>
      <c r="J32" s="69">
        <f t="shared" si="0"/>
        <v>2624167</v>
      </c>
      <c r="K32" s="20"/>
      <c r="L32" s="53"/>
      <c r="M32" s="88">
        <v>17851</v>
      </c>
      <c r="N32" s="42">
        <f>'[4]CAPIMPBS'!$C$28</f>
        <v>2624167</v>
      </c>
      <c r="O32" s="42">
        <f t="shared" si="3"/>
        <v>0</v>
      </c>
    </row>
    <row r="33" spans="1:15" ht="15.75">
      <c r="A33" s="64">
        <v>17861</v>
      </c>
      <c r="B33" s="65" t="s">
        <v>38</v>
      </c>
      <c r="C33" s="67">
        <v>8095689</v>
      </c>
      <c r="D33" s="67">
        <f>'[2]Capital Projects'!$U$59</f>
        <v>0</v>
      </c>
      <c r="E33" s="67">
        <v>0</v>
      </c>
      <c r="F33" s="80">
        <v>0</v>
      </c>
      <c r="G33" s="80">
        <f t="shared" si="2"/>
        <v>8095689</v>
      </c>
      <c r="H33" s="67">
        <f>'[2]Capital Projects'!$T$59</f>
        <v>6960</v>
      </c>
      <c r="I33" s="67">
        <f>'[1]OPERATIONS'!J70</f>
        <v>0</v>
      </c>
      <c r="J33" s="69">
        <f t="shared" si="0"/>
        <v>8088729</v>
      </c>
      <c r="K33" s="20"/>
      <c r="L33" s="53"/>
      <c r="M33" s="88">
        <v>17861</v>
      </c>
      <c r="N33" s="42">
        <f>'[4]CAPIMPBS'!$C$29</f>
        <v>8088729</v>
      </c>
      <c r="O33" s="42">
        <f t="shared" si="3"/>
        <v>0</v>
      </c>
    </row>
    <row r="34" spans="1:15" ht="15.75">
      <c r="A34" s="64">
        <v>17871</v>
      </c>
      <c r="B34" s="65" t="s">
        <v>39</v>
      </c>
      <c r="C34" s="67">
        <v>126657</v>
      </c>
      <c r="D34" s="67">
        <f>'[2]Capital Projects'!$U$60</f>
        <v>0</v>
      </c>
      <c r="E34" s="67">
        <v>0</v>
      </c>
      <c r="F34" s="80">
        <v>0</v>
      </c>
      <c r="G34" s="80">
        <f t="shared" si="2"/>
        <v>126657</v>
      </c>
      <c r="H34" s="67">
        <f>'[2]Capital Projects'!$T$60+1</f>
        <v>60768</v>
      </c>
      <c r="I34" s="67">
        <f>'[1]OPERATIONS'!J71</f>
        <v>0</v>
      </c>
      <c r="J34" s="69">
        <f t="shared" si="0"/>
        <v>65889</v>
      </c>
      <c r="K34" s="20"/>
      <c r="L34" s="53"/>
      <c r="M34" s="88">
        <v>17871</v>
      </c>
      <c r="N34" s="42">
        <f>'[4]CAPIMPBS'!$C$30</f>
        <v>65889</v>
      </c>
      <c r="O34" s="42">
        <f t="shared" si="3"/>
        <v>0</v>
      </c>
    </row>
    <row r="35" spans="1:15" ht="15.75">
      <c r="A35" s="64">
        <v>17891</v>
      </c>
      <c r="B35" s="65" t="s">
        <v>40</v>
      </c>
      <c r="C35" s="67">
        <v>314808</v>
      </c>
      <c r="D35" s="67">
        <f>'[2]Capital Projects'!$U$61</f>
        <v>2000000</v>
      </c>
      <c r="E35" s="67">
        <v>0</v>
      </c>
      <c r="F35" s="80">
        <v>0</v>
      </c>
      <c r="G35" s="80">
        <f t="shared" si="2"/>
        <v>2314808</v>
      </c>
      <c r="H35" s="67">
        <f>'[2]Capital Projects'!$T$61</f>
        <v>1429413</v>
      </c>
      <c r="I35" s="67">
        <f>'[1]OPERATIONS'!J72</f>
        <v>0</v>
      </c>
      <c r="J35" s="69">
        <f t="shared" si="0"/>
        <v>885395</v>
      </c>
      <c r="K35" s="20"/>
      <c r="L35" s="53"/>
      <c r="M35" s="88">
        <v>17891</v>
      </c>
      <c r="N35" s="42">
        <f>'[4]CAPIMPBS'!$C$31</f>
        <v>885395</v>
      </c>
      <c r="O35" s="42">
        <f t="shared" si="3"/>
        <v>0</v>
      </c>
    </row>
    <row r="36" spans="1:15" ht="15.75">
      <c r="A36" s="64">
        <v>17901</v>
      </c>
      <c r="B36" s="65" t="s">
        <v>41</v>
      </c>
      <c r="C36" s="67">
        <v>1141088</v>
      </c>
      <c r="D36" s="67">
        <f>'[2]Capital Projects'!$U$62</f>
        <v>0</v>
      </c>
      <c r="E36" s="67">
        <v>0</v>
      </c>
      <c r="F36" s="80">
        <v>0</v>
      </c>
      <c r="G36" s="80">
        <f t="shared" si="2"/>
        <v>1141088</v>
      </c>
      <c r="H36" s="67">
        <f>'[2]Capital Projects'!$T$62</f>
        <v>12593</v>
      </c>
      <c r="I36" s="67">
        <f>'[1]OPERATIONS'!J73</f>
        <v>0</v>
      </c>
      <c r="J36" s="69">
        <f t="shared" si="0"/>
        <v>1128495</v>
      </c>
      <c r="K36" s="20"/>
      <c r="L36" s="53"/>
      <c r="M36" s="88">
        <v>17901</v>
      </c>
      <c r="N36" s="42">
        <f>'[4]CAPIMPBS'!$C$32</f>
        <v>1128495</v>
      </c>
      <c r="O36" s="42">
        <f t="shared" si="3"/>
        <v>0</v>
      </c>
    </row>
    <row r="37" spans="1:15" ht="15.75">
      <c r="A37" s="64">
        <v>17911</v>
      </c>
      <c r="B37" s="65" t="s">
        <v>42</v>
      </c>
      <c r="C37" s="67">
        <v>105489</v>
      </c>
      <c r="D37" s="67">
        <f>'[2]Capital Projects'!$U$63</f>
        <v>0</v>
      </c>
      <c r="E37" s="67">
        <v>0</v>
      </c>
      <c r="F37" s="80">
        <v>0</v>
      </c>
      <c r="G37" s="80">
        <f t="shared" si="2"/>
        <v>105489</v>
      </c>
      <c r="H37" s="67">
        <f>'[2]Capital Projects'!$T$63</f>
        <v>78342</v>
      </c>
      <c r="I37" s="67">
        <f>'[1]OPERATIONS'!J74</f>
        <v>0</v>
      </c>
      <c r="J37" s="69">
        <f t="shared" si="0"/>
        <v>27147</v>
      </c>
      <c r="K37" s="20"/>
      <c r="L37" s="53"/>
      <c r="M37" s="88">
        <v>17911</v>
      </c>
      <c r="N37" s="42">
        <f>'[4]CAPIMPBS'!$C$33</f>
        <v>27147</v>
      </c>
      <c r="O37" s="42">
        <f t="shared" si="3"/>
        <v>0</v>
      </c>
    </row>
    <row r="38" spans="1:15" ht="15.75">
      <c r="A38" s="64">
        <v>17921</v>
      </c>
      <c r="B38" s="65" t="s">
        <v>43</v>
      </c>
      <c r="C38" s="67">
        <v>1630439</v>
      </c>
      <c r="D38" s="67">
        <f>'[2]Capital Projects'!$U$64</f>
        <v>0</v>
      </c>
      <c r="E38" s="67">
        <v>0</v>
      </c>
      <c r="F38" s="80">
        <v>0</v>
      </c>
      <c r="G38" s="80">
        <f t="shared" si="2"/>
        <v>1630439</v>
      </c>
      <c r="H38" s="67">
        <f>'[2]Capital Projects'!$T$64</f>
        <v>78233</v>
      </c>
      <c r="I38" s="67">
        <f>'[1]OPERATIONS'!J75</f>
        <v>0</v>
      </c>
      <c r="J38" s="69">
        <f t="shared" si="0"/>
        <v>1552206</v>
      </c>
      <c r="K38" s="20"/>
      <c r="L38" s="53"/>
      <c r="M38" s="88">
        <v>17921</v>
      </c>
      <c r="N38" s="42">
        <f>'[4]CAPIMPBS'!$C$34</f>
        <v>1552206</v>
      </c>
      <c r="O38" s="42">
        <f t="shared" si="3"/>
        <v>0</v>
      </c>
    </row>
    <row r="39" spans="1:15" ht="15.75">
      <c r="A39" s="64">
        <v>17931</v>
      </c>
      <c r="B39" s="65" t="s">
        <v>49</v>
      </c>
      <c r="C39" s="67">
        <v>-4209523</v>
      </c>
      <c r="D39" s="67">
        <f>'[2]Capital Projects'!$U$65</f>
        <v>0</v>
      </c>
      <c r="E39" s="67">
        <v>0</v>
      </c>
      <c r="F39" s="80">
        <v>0</v>
      </c>
      <c r="G39" s="80">
        <f t="shared" si="2"/>
        <v>-4209523</v>
      </c>
      <c r="H39" s="67">
        <f>'[2]Capital Projects'!$T$65</f>
        <v>577659</v>
      </c>
      <c r="I39" s="67">
        <f>'[1]OPERATIONS'!J76</f>
        <v>0</v>
      </c>
      <c r="J39" s="69">
        <f t="shared" si="0"/>
        <v>-4787182</v>
      </c>
      <c r="K39" s="20"/>
      <c r="L39" s="53"/>
      <c r="M39" s="88">
        <v>17931</v>
      </c>
      <c r="N39" s="42">
        <f>'[4]CAPIMPBS'!$C$35</f>
        <v>-4787182</v>
      </c>
      <c r="O39" s="42">
        <f t="shared" si="3"/>
        <v>0</v>
      </c>
    </row>
    <row r="40" spans="1:15" ht="15.75">
      <c r="A40" s="64">
        <v>17951</v>
      </c>
      <c r="B40" s="65" t="s">
        <v>44</v>
      </c>
      <c r="C40" s="67">
        <v>2765714</v>
      </c>
      <c r="D40" s="67">
        <f>'[2]Capital Projects'!$U$66</f>
        <v>0</v>
      </c>
      <c r="E40" s="67">
        <v>0</v>
      </c>
      <c r="F40" s="80">
        <v>0</v>
      </c>
      <c r="G40" s="80">
        <f t="shared" si="2"/>
        <v>2765714</v>
      </c>
      <c r="H40" s="67">
        <f>'[2]Capital Projects'!$T$66-1</f>
        <v>504095</v>
      </c>
      <c r="I40" s="67">
        <f>'[1]OPERATIONS'!J77</f>
        <v>0</v>
      </c>
      <c r="J40" s="69">
        <f t="shared" si="0"/>
        <v>2261619</v>
      </c>
      <c r="K40" s="20"/>
      <c r="L40" s="53"/>
      <c r="M40" s="88">
        <v>17951</v>
      </c>
      <c r="N40" s="42">
        <f>'[4]CAPIMPBS'!$C$36</f>
        <v>2261619</v>
      </c>
      <c r="O40" s="42">
        <f t="shared" si="3"/>
        <v>0</v>
      </c>
    </row>
    <row r="41" spans="1:15" ht="15.75">
      <c r="A41" s="64">
        <v>17961</v>
      </c>
      <c r="B41" s="65" t="s">
        <v>47</v>
      </c>
      <c r="C41" s="67">
        <v>2757697</v>
      </c>
      <c r="D41" s="67">
        <f>'[2]Capital Projects'!$U$67</f>
        <v>0</v>
      </c>
      <c r="E41" s="67">
        <v>0</v>
      </c>
      <c r="F41" s="80">
        <v>0</v>
      </c>
      <c r="G41" s="80">
        <f t="shared" si="2"/>
        <v>2757697</v>
      </c>
      <c r="H41" s="67">
        <f>'[2]Capital Projects'!$T$67</f>
        <v>752748</v>
      </c>
      <c r="I41" s="67">
        <f>'[1]OPERATIONS'!J78</f>
        <v>0</v>
      </c>
      <c r="J41" s="69">
        <f t="shared" si="0"/>
        <v>2004949</v>
      </c>
      <c r="K41" s="20"/>
      <c r="L41" s="53"/>
      <c r="M41" s="88">
        <v>17961</v>
      </c>
      <c r="N41" s="42">
        <f>'[4]CAPIMPBS'!$C$37</f>
        <v>2004949</v>
      </c>
      <c r="O41" s="42">
        <f t="shared" si="3"/>
        <v>0</v>
      </c>
    </row>
    <row r="42" spans="1:15" ht="15.75">
      <c r="A42" s="64">
        <v>17971</v>
      </c>
      <c r="B42" s="65" t="s">
        <v>45</v>
      </c>
      <c r="C42" s="67">
        <v>1062213</v>
      </c>
      <c r="D42" s="67">
        <f>'[2]Capital Projects'!$U$68</f>
        <v>0</v>
      </c>
      <c r="E42" s="67">
        <v>0</v>
      </c>
      <c r="F42" s="67">
        <f>'[3]FUND TABLE'!$I$71</f>
        <v>0</v>
      </c>
      <c r="G42" s="80">
        <f t="shared" si="2"/>
        <v>1062213</v>
      </c>
      <c r="H42" s="67">
        <f>'[2]Capital Projects'!$T$68</f>
        <v>745542</v>
      </c>
      <c r="I42" s="67">
        <f>'[1]OPERATIONS'!J79</f>
        <v>0</v>
      </c>
      <c r="J42" s="69">
        <f t="shared" si="0"/>
        <v>316671</v>
      </c>
      <c r="K42" s="20"/>
      <c r="L42" s="53"/>
      <c r="M42" s="88">
        <v>17971</v>
      </c>
      <c r="N42" s="42">
        <f>'[4]CAPIMPBS'!$C$38</f>
        <v>316671</v>
      </c>
      <c r="O42" s="42">
        <f t="shared" si="3"/>
        <v>0</v>
      </c>
    </row>
    <row r="43" spans="1:15" ht="15.75">
      <c r="A43" s="64">
        <v>17981</v>
      </c>
      <c r="B43" s="65" t="s">
        <v>48</v>
      </c>
      <c r="C43" s="67">
        <v>-455740</v>
      </c>
      <c r="D43" s="67">
        <f>'[2]Capital Projects'!$U$69</f>
        <v>0</v>
      </c>
      <c r="E43" s="67">
        <f>'[2]Capital Projects'!$S$69</f>
        <v>21945</v>
      </c>
      <c r="F43" s="80">
        <v>0</v>
      </c>
      <c r="G43" s="80">
        <f t="shared" si="2"/>
        <v>-433795</v>
      </c>
      <c r="H43" s="67">
        <f>'[2]Capital Projects'!$T$69</f>
        <v>133328</v>
      </c>
      <c r="I43" s="67">
        <f>'[1]OPERATIONS'!J80</f>
        <v>0</v>
      </c>
      <c r="J43" s="69">
        <f t="shared" si="0"/>
        <v>-567123</v>
      </c>
      <c r="K43" s="20"/>
      <c r="L43" s="53"/>
      <c r="M43" s="88">
        <v>17981</v>
      </c>
      <c r="N43" s="42">
        <f>'[4]CAPIMPBS'!$C$39</f>
        <v>-567123</v>
      </c>
      <c r="O43" s="42">
        <f t="shared" si="3"/>
        <v>0</v>
      </c>
    </row>
    <row r="44" spans="1:15" ht="20.25">
      <c r="A44" s="64">
        <v>17991</v>
      </c>
      <c r="B44" s="65" t="s">
        <v>46</v>
      </c>
      <c r="C44" s="73">
        <v>2894013</v>
      </c>
      <c r="D44" s="73">
        <f>'[2]Capital Projects'!$U$70</f>
        <v>0</v>
      </c>
      <c r="E44" s="73">
        <f>'[2]Capital Projects'!$S$70</f>
        <v>7611</v>
      </c>
      <c r="F44" s="81">
        <v>0</v>
      </c>
      <c r="G44" s="81">
        <f t="shared" si="2"/>
        <v>2901624</v>
      </c>
      <c r="H44" s="73">
        <f>'[2]Capital Projects'!$T$70+1</f>
        <v>708294</v>
      </c>
      <c r="I44" s="73">
        <f>'[1]OPERATIONS'!J81</f>
        <v>0</v>
      </c>
      <c r="J44" s="74">
        <f t="shared" si="0"/>
        <v>2193330</v>
      </c>
      <c r="K44" s="26"/>
      <c r="L44" s="53"/>
      <c r="M44" s="88">
        <v>17991</v>
      </c>
      <c r="N44" s="42">
        <f>'[4]CAPIMPBS'!$C$40</f>
        <v>2193330</v>
      </c>
      <c r="O44" s="42">
        <f t="shared" si="3"/>
        <v>0</v>
      </c>
    </row>
    <row r="45" spans="1:12" ht="20.25">
      <c r="A45" s="34"/>
      <c r="B45" s="75" t="s">
        <v>62</v>
      </c>
      <c r="C45" s="76">
        <f aca="true" t="shared" si="4" ref="C45:H45">SUM(C14:C44)</f>
        <v>290154602</v>
      </c>
      <c r="D45" s="76">
        <f t="shared" si="4"/>
        <v>95615000</v>
      </c>
      <c r="E45" s="76">
        <f t="shared" si="4"/>
        <v>-6921887</v>
      </c>
      <c r="F45" s="76">
        <f t="shared" si="4"/>
        <v>0</v>
      </c>
      <c r="G45" s="76">
        <f t="shared" si="4"/>
        <v>378847715</v>
      </c>
      <c r="H45" s="76">
        <f t="shared" si="4"/>
        <v>193707170</v>
      </c>
      <c r="I45" s="82"/>
      <c r="J45" s="77">
        <f>SUM(J14:J44)</f>
        <v>185140545</v>
      </c>
      <c r="K45" s="27"/>
      <c r="L45" s="6"/>
    </row>
    <row r="46" spans="1:15" ht="20.25">
      <c r="A46" s="83"/>
      <c r="B46" s="84"/>
      <c r="C46" s="82"/>
      <c r="D46" s="82"/>
      <c r="E46" s="29"/>
      <c r="F46" s="82"/>
      <c r="G46" s="79"/>
      <c r="H46" s="82"/>
      <c r="I46" s="82"/>
      <c r="J46" s="82">
        <f>G45-H45</f>
        <v>185140545</v>
      </c>
      <c r="K46" s="27"/>
      <c r="L46" s="6"/>
      <c r="O46" s="2" t="e">
        <f>SUM(O14:O45)</f>
        <v>#REF!</v>
      </c>
    </row>
    <row r="47" spans="1:12" ht="15.75">
      <c r="A47" s="83"/>
      <c r="B47" s="84"/>
      <c r="C47" s="79"/>
      <c r="D47" s="79"/>
      <c r="E47" s="79"/>
      <c r="F47" s="79"/>
      <c r="G47" s="79"/>
      <c r="H47" s="79"/>
      <c r="I47" s="79"/>
      <c r="J47" s="79"/>
      <c r="K47" s="22"/>
      <c r="L47" s="6"/>
    </row>
    <row r="48" spans="1:12" ht="15.75">
      <c r="A48" s="83"/>
      <c r="B48" s="84"/>
      <c r="C48" s="79"/>
      <c r="D48" s="79"/>
      <c r="E48" s="79"/>
      <c r="F48" s="79"/>
      <c r="G48" s="79"/>
      <c r="H48" s="79"/>
      <c r="I48" s="79"/>
      <c r="J48" s="79"/>
      <c r="K48" s="22"/>
      <c r="L48" s="6"/>
    </row>
    <row r="49" spans="1:12" ht="15.75">
      <c r="A49" s="34"/>
      <c r="B49" s="29"/>
      <c r="C49" s="30"/>
      <c r="D49" s="29"/>
      <c r="E49" s="29"/>
      <c r="F49" s="29"/>
      <c r="G49" s="29"/>
      <c r="H49" s="29"/>
      <c r="I49" s="29"/>
      <c r="J49" s="29"/>
      <c r="L49" s="11"/>
    </row>
    <row r="50" spans="1:15" ht="15.75">
      <c r="A50" s="34"/>
      <c r="B50" s="29"/>
      <c r="C50" s="30"/>
      <c r="D50" s="29"/>
      <c r="E50" s="29"/>
      <c r="F50" s="29"/>
      <c r="G50" s="29"/>
      <c r="H50" s="29"/>
      <c r="I50" s="29"/>
      <c r="J50" s="29"/>
      <c r="K50" s="29"/>
      <c r="L50" s="31"/>
      <c r="M50" s="29"/>
      <c r="N50" s="29"/>
      <c r="O50" s="29"/>
    </row>
    <row r="51" spans="1:15" ht="15.75">
      <c r="A51" s="34"/>
      <c r="B51" s="29"/>
      <c r="C51" s="30"/>
      <c r="D51" s="29"/>
      <c r="E51" s="29"/>
      <c r="F51" s="29"/>
      <c r="G51" s="29"/>
      <c r="H51" s="29"/>
      <c r="I51" s="29"/>
      <c r="J51" s="29"/>
      <c r="K51" s="29"/>
      <c r="L51" s="31"/>
      <c r="M51" s="29"/>
      <c r="N51" s="29"/>
      <c r="O51" s="29"/>
    </row>
    <row r="52" spans="1:15" ht="15.75">
      <c r="A52" s="34"/>
      <c r="B52" s="29"/>
      <c r="C52" s="30"/>
      <c r="D52" s="32"/>
      <c r="E52" s="32"/>
      <c r="F52" s="32"/>
      <c r="G52" s="32"/>
      <c r="H52" s="32"/>
      <c r="I52" s="32"/>
      <c r="J52" s="32"/>
      <c r="K52" s="32"/>
      <c r="L52" s="31"/>
      <c r="M52" s="29"/>
      <c r="N52" s="29"/>
      <c r="O52" s="29"/>
    </row>
    <row r="53" spans="4:12" ht="12.75">
      <c r="D53" s="12"/>
      <c r="E53" s="12"/>
      <c r="F53" s="12"/>
      <c r="G53" s="12"/>
      <c r="H53" s="12"/>
      <c r="I53" s="12"/>
      <c r="J53" s="12"/>
      <c r="K53" s="12"/>
      <c r="L53" s="9"/>
    </row>
    <row r="54" spans="1:12" ht="12.75">
      <c r="A54" s="4"/>
      <c r="C54" s="22"/>
      <c r="D54" s="12"/>
      <c r="E54" s="12"/>
      <c r="F54" s="12"/>
      <c r="G54" s="12"/>
      <c r="H54" s="12"/>
      <c r="I54" s="12"/>
      <c r="J54" s="12"/>
      <c r="K54" s="12"/>
      <c r="L54" s="9"/>
    </row>
    <row r="55" spans="1:12" ht="12.75">
      <c r="A55" s="4"/>
      <c r="C55" s="22"/>
      <c r="D55" s="12"/>
      <c r="E55" s="12"/>
      <c r="F55" s="12"/>
      <c r="G55" s="12"/>
      <c r="H55" s="12"/>
      <c r="I55" s="12"/>
      <c r="J55" s="12"/>
      <c r="K55" s="12"/>
      <c r="L55" s="9"/>
    </row>
    <row r="56" spans="4:12" ht="12.75">
      <c r="D56" s="10"/>
      <c r="E56" s="10"/>
      <c r="F56" s="10"/>
      <c r="G56" s="10"/>
      <c r="H56" s="10"/>
      <c r="I56" s="10"/>
      <c r="J56" s="10"/>
      <c r="K56" s="10"/>
      <c r="L56" s="9"/>
    </row>
    <row r="57" spans="4:12" ht="12.75">
      <c r="D57" s="10"/>
      <c r="E57" s="10"/>
      <c r="F57" s="10"/>
      <c r="G57" s="10"/>
      <c r="H57" s="10"/>
      <c r="I57" s="10"/>
      <c r="J57" s="10"/>
      <c r="K57" s="10"/>
      <c r="L57" s="9"/>
    </row>
    <row r="58" spans="4:11" ht="12.75">
      <c r="D58" s="10"/>
      <c r="E58" s="10"/>
      <c r="F58" s="10"/>
      <c r="G58" s="10"/>
      <c r="H58" s="10"/>
      <c r="I58" s="10"/>
      <c r="J58" s="10"/>
      <c r="K58" s="10"/>
    </row>
    <row r="59" ht="12.75">
      <c r="A59" s="25"/>
    </row>
    <row r="60" spans="1:12" ht="12.75">
      <c r="A60" s="4"/>
      <c r="G60" s="1"/>
      <c r="J60" s="4"/>
      <c r="K60" s="4"/>
      <c r="L60" s="9"/>
    </row>
    <row r="65" spans="10:11" ht="12.75">
      <c r="J65" s="4"/>
      <c r="K65" s="4"/>
    </row>
    <row r="66" spans="3:12" ht="12.75">
      <c r="C66" s="23"/>
      <c r="D66" s="4"/>
      <c r="E66" s="4"/>
      <c r="F66" s="4"/>
      <c r="G66" s="4"/>
      <c r="J66" s="4"/>
      <c r="K66" s="4"/>
      <c r="L66" s="9"/>
    </row>
    <row r="67" spans="1:11" ht="12.75">
      <c r="A67" s="4"/>
      <c r="C67" s="23"/>
      <c r="D67" s="4"/>
      <c r="E67" s="4"/>
      <c r="F67" s="4"/>
      <c r="G67" s="4"/>
      <c r="H67" s="4"/>
      <c r="I67" s="4"/>
      <c r="J67" s="4"/>
      <c r="K67" s="4"/>
    </row>
    <row r="68" spans="1:11" ht="12.75">
      <c r="A68" s="4"/>
      <c r="C68" s="23"/>
      <c r="D68" s="4"/>
      <c r="E68" s="4"/>
      <c r="F68" s="4"/>
      <c r="G68" s="4"/>
      <c r="H68" s="4"/>
      <c r="I68" s="4"/>
      <c r="J68" s="4"/>
      <c r="K68" s="4"/>
    </row>
    <row r="70" spans="1:11" ht="12.75">
      <c r="A70" s="8"/>
      <c r="B70" s="1"/>
      <c r="C70" s="22"/>
      <c r="D70" s="3"/>
      <c r="E70" s="3"/>
      <c r="F70" s="3"/>
      <c r="G70" s="3"/>
      <c r="H70" s="3"/>
      <c r="I70" s="3"/>
      <c r="J70" s="3"/>
      <c r="K70" s="3"/>
    </row>
    <row r="71" spans="1:11" ht="12.75">
      <c r="A71" s="8"/>
      <c r="B71" s="1"/>
      <c r="C71" s="22"/>
      <c r="D71" s="3"/>
      <c r="E71" s="3"/>
      <c r="F71" s="3"/>
      <c r="G71" s="3"/>
      <c r="H71" s="3"/>
      <c r="I71" s="3"/>
      <c r="J71" s="3"/>
      <c r="K71" s="3"/>
    </row>
    <row r="72" spans="1:11" ht="12.75">
      <c r="A72" s="8"/>
      <c r="B72" s="1"/>
      <c r="C72" s="22"/>
      <c r="D72" s="3"/>
      <c r="E72" s="3"/>
      <c r="F72" s="3"/>
      <c r="G72" s="3"/>
      <c r="H72" s="3"/>
      <c r="I72" s="3"/>
      <c r="J72" s="3"/>
      <c r="K72" s="3"/>
    </row>
    <row r="73" spans="1:11" ht="12.75">
      <c r="A73" s="8"/>
      <c r="B73" s="1"/>
      <c r="C73" s="22"/>
      <c r="D73" s="3"/>
      <c r="E73" s="3"/>
      <c r="F73" s="3"/>
      <c r="G73" s="3"/>
      <c r="H73" s="3"/>
      <c r="I73" s="3"/>
      <c r="J73" s="3"/>
      <c r="K73" s="3"/>
    </row>
    <row r="74" spans="1:11" ht="12.75">
      <c r="A74" s="8"/>
      <c r="B74" s="1"/>
      <c r="C74" s="22"/>
      <c r="D74" s="3"/>
      <c r="E74" s="3"/>
      <c r="F74" s="3"/>
      <c r="G74" s="3"/>
      <c r="H74" s="3"/>
      <c r="I74" s="3"/>
      <c r="J74" s="3"/>
      <c r="K74" s="3"/>
    </row>
    <row r="75" spans="1:11" ht="12.75">
      <c r="A75" s="8"/>
      <c r="B75" s="1"/>
      <c r="C75" s="22"/>
      <c r="D75" s="3"/>
      <c r="E75" s="3"/>
      <c r="F75" s="3"/>
      <c r="G75" s="3"/>
      <c r="H75" s="3"/>
      <c r="I75" s="3"/>
      <c r="J75" s="3"/>
      <c r="K75" s="3"/>
    </row>
    <row r="76" spans="1:11" ht="12.75">
      <c r="A76" s="8"/>
      <c r="B76" s="1"/>
      <c r="C76" s="22"/>
      <c r="D76" s="3"/>
      <c r="E76" s="3"/>
      <c r="F76" s="3"/>
      <c r="G76" s="3"/>
      <c r="H76" s="3"/>
      <c r="I76" s="3"/>
      <c r="J76" s="3"/>
      <c r="K76" s="3"/>
    </row>
    <row r="77" spans="1:11" ht="12.75">
      <c r="A77" s="8"/>
      <c r="B77" s="1"/>
      <c r="C77" s="22"/>
      <c r="D77" s="3"/>
      <c r="E77" s="3"/>
      <c r="F77" s="3"/>
      <c r="G77" s="3"/>
      <c r="H77" s="3"/>
      <c r="I77" s="3"/>
      <c r="J77" s="3"/>
      <c r="K77" s="3"/>
    </row>
    <row r="78" spans="1:11" ht="12.75">
      <c r="A78" s="8"/>
      <c r="B78" s="1"/>
      <c r="C78" s="22"/>
      <c r="D78" s="3"/>
      <c r="E78" s="3"/>
      <c r="F78" s="3"/>
      <c r="G78" s="3"/>
      <c r="H78" s="3"/>
      <c r="I78" s="3"/>
      <c r="J78" s="3"/>
      <c r="K78" s="3"/>
    </row>
    <row r="79" spans="1:11" ht="12.75">
      <c r="A79" s="8"/>
      <c r="B79" s="1"/>
      <c r="C79" s="22"/>
      <c r="D79" s="3"/>
      <c r="E79" s="3"/>
      <c r="F79" s="3"/>
      <c r="G79" s="3"/>
      <c r="H79" s="3"/>
      <c r="I79" s="3"/>
      <c r="J79" s="3"/>
      <c r="K79" s="3"/>
    </row>
    <row r="80" spans="1:11" ht="12.75">
      <c r="A80" s="8"/>
      <c r="B80" s="1"/>
      <c r="C80" s="22"/>
      <c r="D80" s="3"/>
      <c r="E80" s="3"/>
      <c r="F80" s="3"/>
      <c r="G80" s="3"/>
      <c r="H80" s="3"/>
      <c r="I80" s="3"/>
      <c r="J80" s="3"/>
      <c r="K80" s="3"/>
    </row>
    <row r="81" spans="1:11" ht="12.75">
      <c r="A81" s="8"/>
      <c r="B81" s="1"/>
      <c r="C81" s="22"/>
      <c r="D81" s="3"/>
      <c r="E81" s="3"/>
      <c r="F81" s="3"/>
      <c r="G81" s="3"/>
      <c r="H81" s="3"/>
      <c r="I81" s="3"/>
      <c r="J81" s="3"/>
      <c r="K81" s="3"/>
    </row>
    <row r="82" spans="1:11" ht="12.75">
      <c r="A82" s="8"/>
      <c r="B82" s="1"/>
      <c r="C82" s="22"/>
      <c r="D82" s="3"/>
      <c r="E82" s="3"/>
      <c r="F82" s="3"/>
      <c r="G82" s="3"/>
      <c r="H82" s="3"/>
      <c r="I82" s="3"/>
      <c r="J82" s="3"/>
      <c r="K82" s="3"/>
    </row>
    <row r="83" spans="1:11" ht="12.75">
      <c r="A83" s="8"/>
      <c r="B83" s="1"/>
      <c r="C83" s="22"/>
      <c r="D83" s="3"/>
      <c r="E83" s="3"/>
      <c r="F83" s="3"/>
      <c r="G83" s="3"/>
      <c r="H83" s="3"/>
      <c r="I83" s="3"/>
      <c r="J83" s="3"/>
      <c r="K83" s="3"/>
    </row>
    <row r="84" spans="1:11" ht="12.75">
      <c r="A84" s="8"/>
      <c r="B84" s="1"/>
      <c r="C84" s="22"/>
      <c r="D84" s="3"/>
      <c r="E84" s="3"/>
      <c r="F84" s="3"/>
      <c r="G84" s="3"/>
      <c r="H84" s="3"/>
      <c r="I84" s="3"/>
      <c r="J84" s="3"/>
      <c r="K84" s="3"/>
    </row>
    <row r="85" spans="1:11" ht="12.75">
      <c r="A85" s="8"/>
      <c r="B85" s="1"/>
      <c r="C85" s="22"/>
      <c r="D85" s="3"/>
      <c r="E85" s="3"/>
      <c r="F85" s="3"/>
      <c r="G85" s="3"/>
      <c r="H85" s="3"/>
      <c r="I85" s="3"/>
      <c r="J85" s="3"/>
      <c r="K85" s="3"/>
    </row>
    <row r="86" spans="1:11" ht="12.75">
      <c r="A86" s="8"/>
      <c r="B86" s="1"/>
      <c r="C86" s="22"/>
      <c r="D86" s="3"/>
      <c r="E86" s="3"/>
      <c r="F86" s="3"/>
      <c r="G86" s="3"/>
      <c r="H86" s="3"/>
      <c r="I86" s="3"/>
      <c r="J86" s="3"/>
      <c r="K86" s="3"/>
    </row>
    <row r="87" spans="1:11" ht="12.75">
      <c r="A87" s="8"/>
      <c r="B87" s="1"/>
      <c r="C87" s="22"/>
      <c r="D87" s="3"/>
      <c r="E87" s="3"/>
      <c r="F87" s="3"/>
      <c r="G87" s="3"/>
      <c r="H87" s="3"/>
      <c r="I87" s="3"/>
      <c r="J87" s="3"/>
      <c r="K87" s="3"/>
    </row>
    <row r="88" spans="1:11" ht="12.75">
      <c r="A88" s="8"/>
      <c r="B88" s="1"/>
      <c r="C88" s="22"/>
      <c r="D88" s="3"/>
      <c r="E88" s="3"/>
      <c r="F88" s="3"/>
      <c r="G88" s="3"/>
      <c r="H88" s="3"/>
      <c r="I88" s="3"/>
      <c r="J88" s="3"/>
      <c r="K88" s="3"/>
    </row>
    <row r="89" spans="1:11" ht="12.75">
      <c r="A89" s="8"/>
      <c r="B89" s="1"/>
      <c r="C89" s="22"/>
      <c r="D89" s="3"/>
      <c r="E89" s="3"/>
      <c r="F89" s="3"/>
      <c r="G89" s="3"/>
      <c r="H89" s="3"/>
      <c r="I89" s="3"/>
      <c r="J89" s="3"/>
      <c r="K89" s="3"/>
    </row>
    <row r="90" spans="1:11" ht="12.75">
      <c r="A90" s="8"/>
      <c r="B90" s="1"/>
      <c r="C90" s="22"/>
      <c r="D90" s="3"/>
      <c r="E90" s="3"/>
      <c r="F90" s="3"/>
      <c r="G90" s="3"/>
      <c r="H90" s="3"/>
      <c r="I90" s="3"/>
      <c r="J90" s="3"/>
      <c r="K90" s="3"/>
    </row>
    <row r="91" spans="1:11" ht="12.75">
      <c r="A91" s="8"/>
      <c r="B91" s="1"/>
      <c r="C91" s="22"/>
      <c r="D91" s="3"/>
      <c r="E91" s="3"/>
      <c r="F91" s="3"/>
      <c r="G91" s="3"/>
      <c r="H91" s="3"/>
      <c r="I91" s="3"/>
      <c r="J91" s="3"/>
      <c r="K91" s="3"/>
    </row>
    <row r="92" spans="1:11" ht="12.75">
      <c r="A92" s="8"/>
      <c r="B92" s="1"/>
      <c r="C92" s="22"/>
      <c r="D92" s="3"/>
      <c r="E92" s="3"/>
      <c r="F92" s="3"/>
      <c r="G92" s="3"/>
      <c r="H92" s="3"/>
      <c r="I92" s="3"/>
      <c r="J92" s="3"/>
      <c r="K92" s="3"/>
    </row>
    <row r="93" spans="4:11" ht="12.75">
      <c r="D93" s="9"/>
      <c r="E93" s="9"/>
      <c r="F93" s="9"/>
      <c r="G93" s="9"/>
      <c r="H93" s="9"/>
      <c r="I93" s="9"/>
      <c r="J93" s="9"/>
      <c r="K93" s="9"/>
    </row>
    <row r="94" spans="1:11" ht="12.75">
      <c r="A94" s="4"/>
      <c r="C94" s="22"/>
      <c r="D94" s="9"/>
      <c r="E94" s="9"/>
      <c r="F94" s="9"/>
      <c r="G94" s="9"/>
      <c r="H94" s="9"/>
      <c r="I94" s="9"/>
      <c r="J94" s="9"/>
      <c r="K94" s="9"/>
    </row>
    <row r="95" spans="4:11" ht="12.75">
      <c r="D95" s="9"/>
      <c r="E95" s="9"/>
      <c r="F95" s="9"/>
      <c r="G95" s="9"/>
      <c r="H95" s="9"/>
      <c r="I95" s="9"/>
      <c r="J95" s="9"/>
      <c r="K95" s="9"/>
    </row>
    <row r="96" spans="1:11" ht="12.75">
      <c r="A96" s="4"/>
      <c r="C96" s="22"/>
      <c r="D96" s="3"/>
      <c r="E96" s="3"/>
      <c r="F96" s="3"/>
      <c r="G96" s="3"/>
      <c r="H96" s="3"/>
      <c r="I96" s="3"/>
      <c r="J96" s="3"/>
      <c r="K96" s="3"/>
    </row>
    <row r="97" spans="1:11" ht="12.75">
      <c r="A97" s="4"/>
      <c r="C97" s="22"/>
      <c r="D97" s="3"/>
      <c r="E97" s="3"/>
      <c r="F97" s="3"/>
      <c r="G97" s="3"/>
      <c r="H97" s="3"/>
      <c r="I97" s="3"/>
      <c r="J97" s="3"/>
      <c r="K97" s="3"/>
    </row>
    <row r="98" spans="1:12" ht="12.75">
      <c r="A98" s="35"/>
      <c r="B98" s="13"/>
      <c r="C98" s="21"/>
      <c r="D98" s="13"/>
      <c r="E98" s="13"/>
      <c r="F98" s="13"/>
      <c r="G98" s="13"/>
      <c r="H98" s="13"/>
      <c r="I98" s="13"/>
      <c r="J98" s="13"/>
      <c r="K98" s="13"/>
      <c r="L98" s="13"/>
    </row>
    <row r="99" spans="1:12" ht="12.75">
      <c r="A99" s="35"/>
      <c r="B99" s="13"/>
      <c r="C99" s="21"/>
      <c r="D99" s="13"/>
      <c r="E99" s="13"/>
      <c r="F99" s="13"/>
      <c r="G99" s="13"/>
      <c r="H99" s="13"/>
      <c r="I99" s="13"/>
      <c r="J99" s="13"/>
      <c r="K99" s="13"/>
      <c r="L99" s="13"/>
    </row>
    <row r="100" ht="12.75">
      <c r="A100" s="8"/>
    </row>
    <row r="101" spans="1:11" ht="12.75">
      <c r="A101" s="35"/>
      <c r="B101" s="13"/>
      <c r="C101" s="21"/>
      <c r="D101" s="13"/>
      <c r="E101" s="13"/>
      <c r="F101" s="13"/>
      <c r="G101" s="13"/>
      <c r="H101" s="13"/>
      <c r="I101" s="13"/>
      <c r="J101" s="13"/>
      <c r="K101" s="13"/>
    </row>
    <row r="102" spans="1:11" ht="12.75">
      <c r="A102" s="35"/>
      <c r="B102" s="13"/>
      <c r="C102" s="21"/>
      <c r="D102" s="13"/>
      <c r="E102" s="13"/>
      <c r="F102" s="13"/>
      <c r="G102" s="13"/>
      <c r="H102" s="13"/>
      <c r="I102" s="13"/>
      <c r="J102" s="13"/>
      <c r="K102" s="13"/>
    </row>
    <row r="103" spans="1:11" ht="12.75">
      <c r="A103" s="35"/>
      <c r="B103" s="13"/>
      <c r="C103" s="21"/>
      <c r="D103" s="13"/>
      <c r="E103" s="13"/>
      <c r="F103" s="13"/>
      <c r="G103" s="13"/>
      <c r="H103" s="13"/>
      <c r="I103" s="13"/>
      <c r="J103" s="13"/>
      <c r="K103" s="13"/>
    </row>
    <row r="104" ht="12.75">
      <c r="A104" s="8"/>
    </row>
    <row r="105" spans="4:11" ht="12.75">
      <c r="D105" s="9"/>
      <c r="E105" s="9"/>
      <c r="F105" s="9"/>
      <c r="G105" s="9"/>
      <c r="H105" s="9"/>
      <c r="I105" s="9"/>
      <c r="J105" s="9"/>
      <c r="K105" s="9"/>
    </row>
    <row r="107" spans="4:11" ht="12.75">
      <c r="D107" s="9"/>
      <c r="E107" s="9"/>
      <c r="F107" s="9"/>
      <c r="G107" s="9"/>
      <c r="H107" s="9"/>
      <c r="I107" s="9"/>
      <c r="J107" s="9"/>
      <c r="K107" s="9"/>
    </row>
  </sheetData>
  <mergeCells count="1">
    <mergeCell ref="D8:E8"/>
  </mergeCells>
  <printOptions/>
  <pageMargins left="0.65" right="0.65" top="0.5" bottom="0.5" header="0.5" footer="0.35"/>
  <pageSetup firstPageNumber="72" useFirstPageNumber="1" horizontalDpi="300" verticalDpi="300" orientation="portrait" r:id="rId1"/>
  <headerFooter alignWithMargins="0">
    <oddFooter>&amp;C&amp;"Times New Roman,Bold"&amp;12____________________________________________________________________________________&amp;"Times New Roman,Regular"&amp;11&amp;P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DVINCELETT</cp:lastModifiedBy>
  <cp:lastPrinted>2011-09-01T15:11:52Z</cp:lastPrinted>
  <dcterms:created xsi:type="dcterms:W3CDTF">2000-02-23T20:26:49Z</dcterms:created>
  <dcterms:modified xsi:type="dcterms:W3CDTF">2012-01-13T18:19:38Z</dcterms:modified>
  <cp:category/>
  <cp:version/>
  <cp:contentType/>
  <cp:contentStatus/>
</cp:coreProperties>
</file>