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725" firstSheet="1" activeTab="1"/>
  </bookViews>
  <sheets>
    <sheet name="Interfund Tfr GF" sheetId="1" r:id="rId1"/>
    <sheet name="Sched A-1" sheetId="2" r:id="rId2"/>
  </sheets>
  <externalReferences>
    <externalReference r:id="rId5"/>
  </externalReferences>
  <definedNames>
    <definedName name="\s">'Sched A-1'!$U$3</definedName>
    <definedName name="_Regression_Int" localSheetId="1" hidden="1">1</definedName>
    <definedName name="_xlnm.Print_Area" localSheetId="1">'Sched A-1'!$A$1:$S$47</definedName>
    <definedName name="Print_Area_MI" localSheetId="1">'Sched A-1'!$B$3:$R$39</definedName>
  </definedNames>
  <calcPr fullCalcOnLoad="1" fullPrecision="0"/>
</workbook>
</file>

<file path=xl/sharedStrings.xml><?xml version="1.0" encoding="utf-8"?>
<sst xmlns="http://schemas.openxmlformats.org/spreadsheetml/2006/main" count="73" uniqueCount="67">
  <si>
    <t>SCHEDULE A-1</t>
  </si>
  <si>
    <t>STATE OF CONNECTICUT</t>
  </si>
  <si>
    <t>COMBINED STATEMENT OF CASH RECEIPTS AND DISBURSEMENTS</t>
  </si>
  <si>
    <t xml:space="preserve">SPECIAL </t>
  </si>
  <si>
    <t>DEBT</t>
  </si>
  <si>
    <t xml:space="preserve">CAPITAL </t>
  </si>
  <si>
    <t>INTERNAL</t>
  </si>
  <si>
    <t>TOTALS</t>
  </si>
  <si>
    <t>GENERAL</t>
  </si>
  <si>
    <t>REVENUE</t>
  </si>
  <si>
    <t>SERVICE</t>
  </si>
  <si>
    <t>PROJECTS</t>
  </si>
  <si>
    <t>ENTERPRISE</t>
  </si>
  <si>
    <t>FIDUCIARY</t>
  </si>
  <si>
    <t>(MEMORANDUM</t>
  </si>
  <si>
    <t>FUND</t>
  </si>
  <si>
    <t>FUNDS</t>
  </si>
  <si>
    <t>ONLY)</t>
  </si>
  <si>
    <t>Receipts and Transfers:</t>
  </si>
  <si>
    <t>Taxes</t>
  </si>
  <si>
    <t>Other Receipts</t>
  </si>
  <si>
    <t>Sale of Long Term Investments</t>
  </si>
  <si>
    <t>Sale of Bonds (Note 1)</t>
  </si>
  <si>
    <t>Withdrawals from U.S. Treasury</t>
  </si>
  <si>
    <t>Interfund Transfers</t>
  </si>
  <si>
    <t xml:space="preserve">     Totals</t>
  </si>
  <si>
    <t>Disbursements:</t>
  </si>
  <si>
    <t>Purchase of Long Term Investments</t>
  </si>
  <si>
    <t>Deposits in U.S. Treasury</t>
  </si>
  <si>
    <t xml:space="preserve">     Total Disbursements</t>
  </si>
  <si>
    <t>Cash per Combined Balance Sheet - Exhibit A</t>
  </si>
  <si>
    <t xml:space="preserve">              other legally separate organization.</t>
  </si>
  <si>
    <t>Transfers to Trustee/Trust Fund</t>
  </si>
  <si>
    <t>Distributions and Loans</t>
  </si>
  <si>
    <t>Transfer from Quasi State Agencies/Trustee</t>
  </si>
  <si>
    <t>Loan Repayments</t>
  </si>
  <si>
    <t>FA</t>
  </si>
  <si>
    <t>NA</t>
  </si>
  <si>
    <t>From General Fund</t>
  </si>
  <si>
    <t>FR</t>
  </si>
  <si>
    <t>NR</t>
  </si>
  <si>
    <t>Tfr Non- Federal Advance Funded Grants to Fund 12060 - Cash/Fund Bal</t>
  </si>
  <si>
    <t>Tfr Federal Advance Funded Grants to Fund 12060 - Cash/Fund Bal</t>
  </si>
  <si>
    <t>Tfr Non- Federal Receivable Grants to Fund 12060 - Neg Cash/Receivable</t>
  </si>
  <si>
    <t>From 35007 - Tobacco Health Trust Fund</t>
  </si>
  <si>
    <t>From 12037 - Tobacco Settlement Fund</t>
  </si>
  <si>
    <t>From 35008 - Biomedical Research Fund</t>
  </si>
  <si>
    <t xml:space="preserve">From 12003  - Banking Fund </t>
  </si>
  <si>
    <t>From 12060 - Energy Conservation Account</t>
  </si>
  <si>
    <t>To General Fund</t>
  </si>
  <si>
    <t xml:space="preserve">To 12009 - Mashantucket Pequot Fund </t>
  </si>
  <si>
    <t>CT Innovations</t>
  </si>
  <si>
    <t>CDA</t>
  </si>
  <si>
    <t>CHFA</t>
  </si>
  <si>
    <t>Wall Street Settlement</t>
  </si>
  <si>
    <t>From Outside Sources per Statutory Language (A/R Module)</t>
  </si>
  <si>
    <t>Two Sided Surplus Adjustments</t>
  </si>
  <si>
    <t>Total Interfund Transfers</t>
  </si>
  <si>
    <t>Je 75993</t>
  </si>
  <si>
    <t>INTERFUND TRANSFERS - FY 2004</t>
  </si>
  <si>
    <t>Tfr Federal Receivable Grants to Fund 12060 - Neg Cash/Receivable</t>
  </si>
  <si>
    <t>Receipts and Expenditures are adjusted as follows per Interagency Grant Transfers</t>
  </si>
  <si>
    <t>FISCAL YEAR ENDED JUNE 30, 2007</t>
  </si>
  <si>
    <t>Cash and Short Term Investments, July 1, 2006</t>
  </si>
  <si>
    <t xml:space="preserve">     Cash and Short Term Investments, June 30, 2007</t>
  </si>
  <si>
    <t>Note 1:  Total does not include $686,145,000 of bond proceeds deposited directly with a trustee or</t>
  </si>
  <si>
    <t>Current Expenses, Fixed Charges, and Capital Outlay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</si>
</sst>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m/dd/yy;@"/>
    <numFmt numFmtId="171" formatCode="[$-409]h:mm:ss\ AM/PM"/>
    <numFmt numFmtId="172" formatCode="[$-409]h:mm\ AM/PM;@"/>
    <numFmt numFmtId="173" formatCode="[$-409]m/d/yy\ h:mm\ AM/PM;@"/>
  </numFmts>
  <fonts count="24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u val="singleAccounting"/>
      <sz val="11"/>
      <name val="Times New Roman"/>
      <family val="1"/>
    </font>
    <font>
      <b/>
      <u val="single"/>
      <sz val="14"/>
      <name val="Times New Roman"/>
      <family val="1"/>
    </font>
    <font>
      <sz val="11"/>
      <name val="Tms Rmn"/>
      <family val="0"/>
    </font>
    <font>
      <sz val="11"/>
      <name val="Helv"/>
      <family val="0"/>
    </font>
    <font>
      <b/>
      <sz val="10"/>
      <name val="Helv"/>
      <family val="0"/>
    </font>
    <font>
      <u val="singleAccounting"/>
      <sz val="10"/>
      <name val="Helv"/>
      <family val="0"/>
    </font>
    <font>
      <b/>
      <u val="singleAccounting"/>
      <sz val="10"/>
      <name val="Helv"/>
      <family val="0"/>
    </font>
    <font>
      <b/>
      <u val="doubleAccounting"/>
      <sz val="11"/>
      <name val="Times New Roman"/>
      <family val="1"/>
    </font>
    <font>
      <u val="singleAccounting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8">
    <xf numFmtId="16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9" fillId="0" borderId="0" xfId="0" applyFont="1" applyAlignment="1">
      <alignment/>
    </xf>
    <xf numFmtId="37" fontId="10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37" fontId="11" fillId="0" borderId="0" xfId="0" applyNumberFormat="1" applyFont="1" applyAlignment="1" applyProtection="1">
      <alignment horizontal="center"/>
      <protection/>
    </xf>
    <xf numFmtId="37" fontId="11" fillId="0" borderId="0" xfId="0" applyNumberFormat="1" applyFont="1" applyAlignment="1" applyProtection="1" quotePrefix="1">
      <alignment horizontal="center"/>
      <protection/>
    </xf>
    <xf numFmtId="37" fontId="11" fillId="0" borderId="0" xfId="0" applyNumberFormat="1" applyFont="1" applyAlignment="1" applyProtection="1" quotePrefix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 quotePrefix="1">
      <alignment horizontal="left"/>
      <protection/>
    </xf>
    <xf numFmtId="164" fontId="13" fillId="0" borderId="0" xfId="0" applyFont="1" applyAlignment="1">
      <alignment/>
    </xf>
    <xf numFmtId="37" fontId="14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left"/>
      <protection/>
    </xf>
    <xf numFmtId="37" fontId="14" fillId="0" borderId="0" xfId="0" applyNumberFormat="1" applyFont="1" applyAlignment="1" applyProtection="1" quotePrefix="1">
      <alignment horizontal="left"/>
      <protection/>
    </xf>
    <xf numFmtId="37" fontId="16" fillId="0" borderId="0" xfId="0" applyNumberFormat="1" applyFont="1" applyAlignment="1" applyProtection="1">
      <alignment horizontal="right"/>
      <protection/>
    </xf>
    <xf numFmtId="164" fontId="18" fillId="0" borderId="0" xfId="0" applyFont="1" applyAlignment="1">
      <alignment/>
    </xf>
    <xf numFmtId="37" fontId="1" fillId="0" borderId="0" xfId="0" applyNumberFormat="1" applyFont="1" applyAlignment="1" applyProtection="1" quotePrefix="1">
      <alignment/>
      <protection/>
    </xf>
    <xf numFmtId="42" fontId="11" fillId="2" borderId="0" xfId="0" applyNumberFormat="1" applyFont="1" applyFill="1" applyAlignment="1" applyProtection="1">
      <alignment/>
      <protection/>
    </xf>
    <xf numFmtId="41" fontId="11" fillId="2" borderId="0" xfId="0" applyNumberFormat="1" applyFont="1" applyFill="1" applyAlignment="1" applyProtection="1">
      <alignment/>
      <protection/>
    </xf>
    <xf numFmtId="41" fontId="10" fillId="2" borderId="0" xfId="0" applyNumberFormat="1" applyFont="1" applyFill="1" applyAlignment="1" applyProtection="1">
      <alignment/>
      <protection/>
    </xf>
    <xf numFmtId="41" fontId="12" fillId="2" borderId="0" xfId="0" applyNumberFormat="1" applyFont="1" applyFill="1" applyAlignment="1" applyProtection="1">
      <alignment/>
      <protection/>
    </xf>
    <xf numFmtId="42" fontId="15" fillId="2" borderId="0" xfId="0" applyNumberFormat="1" applyFont="1" applyFill="1" applyAlignment="1">
      <alignment/>
    </xf>
    <xf numFmtId="42" fontId="15" fillId="2" borderId="0" xfId="0" applyNumberFormat="1" applyFont="1" applyFill="1" applyAlignment="1" applyProtection="1">
      <alignment/>
      <protection/>
    </xf>
    <xf numFmtId="42" fontId="15" fillId="2" borderId="0" xfId="17" applyNumberFormat="1" applyFont="1" applyFill="1" applyAlignment="1" applyProtection="1">
      <alignment/>
      <protection/>
    </xf>
    <xf numFmtId="37" fontId="10" fillId="2" borderId="0" xfId="0" applyNumberFormat="1" applyFont="1" applyFill="1" applyAlignment="1" applyProtection="1">
      <alignment/>
      <protection/>
    </xf>
    <xf numFmtId="168" fontId="10" fillId="0" borderId="0" xfId="15" applyNumberFormat="1" applyFont="1" applyAlignment="1" applyProtection="1">
      <alignment/>
      <protection/>
    </xf>
    <xf numFmtId="168" fontId="17" fillId="0" borderId="0" xfId="15" applyNumberFormat="1" applyFont="1" applyAlignment="1" applyProtection="1">
      <alignment/>
      <protection/>
    </xf>
    <xf numFmtId="168" fontId="12" fillId="2" borderId="0" xfId="15" applyNumberFormat="1" applyFont="1" applyFill="1" applyAlignment="1" applyProtection="1">
      <alignment/>
      <protection/>
    </xf>
    <xf numFmtId="168" fontId="12" fillId="0" borderId="0" xfId="15" applyNumberFormat="1" applyFont="1" applyAlignment="1" applyProtection="1">
      <alignment/>
      <protection/>
    </xf>
    <xf numFmtId="164" fontId="19" fillId="0" borderId="0" xfId="0" applyFont="1" applyAlignment="1">
      <alignment/>
    </xf>
    <xf numFmtId="43" fontId="0" fillId="0" borderId="0" xfId="15" applyAlignment="1">
      <alignment/>
    </xf>
    <xf numFmtId="43" fontId="20" fillId="0" borderId="0" xfId="15" applyFont="1" applyAlignment="1">
      <alignment/>
    </xf>
    <xf numFmtId="43" fontId="0" fillId="0" borderId="0" xfId="15" applyFont="1" applyAlignment="1">
      <alignment/>
    </xf>
    <xf numFmtId="43" fontId="21" fillId="0" borderId="0" xfId="15" applyFont="1" applyAlignment="1">
      <alignment/>
    </xf>
    <xf numFmtId="42" fontId="22" fillId="2" borderId="0" xfId="0" applyNumberFormat="1" applyFont="1" applyFill="1" applyAlignment="1">
      <alignment/>
    </xf>
    <xf numFmtId="164" fontId="0" fillId="0" borderId="0" xfId="0" applyFont="1" applyAlignment="1">
      <alignment/>
    </xf>
    <xf numFmtId="43" fontId="0" fillId="0" borderId="0" xfId="15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43" fontId="19" fillId="0" borderId="0" xfId="15" applyFont="1" applyAlignment="1">
      <alignment/>
    </xf>
    <xf numFmtId="37" fontId="11" fillId="2" borderId="0" xfId="0" applyNumberFormat="1" applyFont="1" applyFill="1" applyAlignment="1" applyProtection="1" quotePrefix="1">
      <alignment horizontal="center"/>
      <protection/>
    </xf>
    <xf numFmtId="37" fontId="8" fillId="2" borderId="0" xfId="0" applyNumberFormat="1" applyFont="1" applyFill="1" applyAlignment="1" applyProtection="1">
      <alignment/>
      <protection/>
    </xf>
    <xf numFmtId="37" fontId="11" fillId="2" borderId="0" xfId="0" applyNumberFormat="1" applyFont="1" applyFill="1" applyAlignment="1" applyProtection="1">
      <alignment horizontal="center"/>
      <protection/>
    </xf>
    <xf numFmtId="37" fontId="11" fillId="2" borderId="0" xfId="0" applyNumberFormat="1" applyFont="1" applyFill="1" applyAlignment="1" applyProtection="1">
      <alignment/>
      <protection/>
    </xf>
    <xf numFmtId="164" fontId="18" fillId="2" borderId="0" xfId="0" applyFont="1" applyFill="1" applyAlignment="1">
      <alignment/>
    </xf>
    <xf numFmtId="164" fontId="4" fillId="2" borderId="0" xfId="0" applyFont="1" applyFill="1" applyAlignment="1">
      <alignment/>
    </xf>
    <xf numFmtId="37" fontId="4" fillId="2" borderId="0" xfId="0" applyNumberFormat="1" applyFont="1" applyFill="1" applyAlignment="1" applyProtection="1">
      <alignment/>
      <protection/>
    </xf>
    <xf numFmtId="37" fontId="10" fillId="2" borderId="0" xfId="0" applyNumberFormat="1" applyFont="1" applyFill="1" applyAlignment="1" applyProtection="1" quotePrefix="1">
      <alignment horizontal="left"/>
      <protection/>
    </xf>
    <xf numFmtId="168" fontId="4" fillId="0" borderId="0" xfId="15" applyNumberFormat="1" applyFont="1" applyAlignment="1">
      <alignment/>
    </xf>
    <xf numFmtId="168" fontId="23" fillId="0" borderId="0" xfId="15" applyNumberFormat="1" applyFont="1" applyAlignment="1">
      <alignment/>
    </xf>
    <xf numFmtId="173" fontId="0" fillId="0" borderId="0" xfId="0" applyNumberFormat="1" applyAlignment="1">
      <alignment/>
    </xf>
    <xf numFmtId="164" fontId="0" fillId="0" borderId="0" xfId="0" applyAlignment="1">
      <alignment horizontal="right"/>
    </xf>
    <xf numFmtId="37" fontId="8" fillId="2" borderId="0" xfId="0" applyNumberFormat="1" applyFont="1" applyFill="1" applyAlignment="1" applyProtection="1">
      <alignment horizontal="center"/>
      <protection/>
    </xf>
    <xf numFmtId="41" fontId="10" fillId="0" borderId="0" xfId="0" applyNumberFormat="1" applyFont="1" applyFill="1" applyAlignment="1" applyProtection="1">
      <alignment/>
      <protection/>
    </xf>
    <xf numFmtId="41" fontId="12" fillId="0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ex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A"/>
    </sheetNames>
    <sheetDataSet>
      <sheetData sheetId="0">
        <row r="10">
          <cell r="B10">
            <v>30146199</v>
          </cell>
          <cell r="D10">
            <v>2270969919</v>
          </cell>
          <cell r="F10">
            <v>48362924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14" sqref="B14"/>
    </sheetView>
  </sheetViews>
  <sheetFormatPr defaultColWidth="9.140625" defaultRowHeight="12.75"/>
  <cols>
    <col min="1" max="1" width="64.8515625" style="0" customWidth="1"/>
    <col min="2" max="2" width="17.421875" style="0" customWidth="1"/>
    <col min="3" max="3" width="7.140625" style="0" customWidth="1"/>
    <col min="5" max="5" width="11.57421875" style="0" customWidth="1"/>
  </cols>
  <sheetData>
    <row r="1" ht="12.75">
      <c r="A1" s="42" t="s">
        <v>59</v>
      </c>
    </row>
    <row r="2" ht="12.75">
      <c r="A2" s="42" t="s">
        <v>38</v>
      </c>
    </row>
    <row r="3" spans="1:5" ht="12.75">
      <c r="A3" t="s">
        <v>42</v>
      </c>
      <c r="B3" s="43">
        <v>-27296902.95</v>
      </c>
      <c r="C3" t="s">
        <v>36</v>
      </c>
      <c r="D3">
        <v>20710</v>
      </c>
      <c r="E3">
        <v>30510</v>
      </c>
    </row>
    <row r="4" spans="1:5" ht="12.75">
      <c r="A4" s="48" t="s">
        <v>41</v>
      </c>
      <c r="B4" s="43">
        <v>-296108916.37</v>
      </c>
      <c r="C4" t="s">
        <v>37</v>
      </c>
      <c r="D4">
        <v>20720</v>
      </c>
      <c r="E4">
        <v>30510</v>
      </c>
    </row>
    <row r="5" spans="1:4" ht="12.75">
      <c r="A5" t="s">
        <v>60</v>
      </c>
      <c r="B5" s="43">
        <f>74463251.08-6757005.63</f>
        <v>67706245.45</v>
      </c>
      <c r="C5" t="s">
        <v>39</v>
      </c>
      <c r="D5">
        <v>11450</v>
      </c>
    </row>
    <row r="6" spans="1:4" ht="12.75">
      <c r="A6" s="50" t="s">
        <v>43</v>
      </c>
      <c r="B6" s="49">
        <f>10110141.83-1739668.51</f>
        <v>8370473.32</v>
      </c>
      <c r="C6" t="s">
        <v>40</v>
      </c>
      <c r="D6">
        <v>11460</v>
      </c>
    </row>
    <row r="7" spans="1:3" ht="12.75">
      <c r="A7" s="50" t="s">
        <v>50</v>
      </c>
      <c r="B7" s="49">
        <v>-85000000</v>
      </c>
      <c r="C7">
        <v>45800</v>
      </c>
    </row>
    <row r="8" spans="1:2" ht="12.75">
      <c r="A8" s="50"/>
      <c r="B8" s="49"/>
    </row>
    <row r="9" spans="1:2" ht="12.75">
      <c r="A9" s="42" t="s">
        <v>49</v>
      </c>
      <c r="B9" s="49"/>
    </row>
    <row r="10" spans="1:3" ht="12.75">
      <c r="A10" t="s">
        <v>46</v>
      </c>
      <c r="B10" s="43">
        <v>2000000</v>
      </c>
      <c r="C10" s="51">
        <v>45700</v>
      </c>
    </row>
    <row r="11" spans="1:3" ht="12.75">
      <c r="A11" t="s">
        <v>44</v>
      </c>
      <c r="B11" s="43">
        <v>12000000</v>
      </c>
      <c r="C11" s="51">
        <v>45700</v>
      </c>
    </row>
    <row r="12" spans="1:3" ht="12.75">
      <c r="A12" t="s">
        <v>45</v>
      </c>
      <c r="B12" s="43">
        <f>95088642.57+4323631.31+1166039.42</f>
        <v>100578313.3</v>
      </c>
      <c r="C12" s="51">
        <v>45700</v>
      </c>
    </row>
    <row r="13" spans="1:3" ht="12.75">
      <c r="A13" t="s">
        <v>48</v>
      </c>
      <c r="B13" s="43">
        <f>11000000+1000000</f>
        <v>12000000</v>
      </c>
      <c r="C13" s="51">
        <v>60410</v>
      </c>
    </row>
    <row r="14" spans="1:3" ht="12.75">
      <c r="A14" t="s">
        <v>47</v>
      </c>
      <c r="B14" s="43">
        <v>5000000</v>
      </c>
      <c r="C14" s="51">
        <v>60410</v>
      </c>
    </row>
    <row r="15" spans="1:3" ht="12.75">
      <c r="A15" t="s">
        <v>58</v>
      </c>
      <c r="B15" s="43">
        <v>-1000000</v>
      </c>
      <c r="C15" s="43"/>
    </row>
    <row r="16" spans="1:5" ht="15">
      <c r="A16" t="s">
        <v>56</v>
      </c>
      <c r="B16" s="44">
        <v>614019.77</v>
      </c>
      <c r="C16" s="51">
        <v>30510</v>
      </c>
      <c r="E16" s="44">
        <v>-874896.1</v>
      </c>
    </row>
    <row r="17" spans="2:3" ht="12.75">
      <c r="B17" s="43"/>
      <c r="C17" s="43"/>
    </row>
    <row r="18" spans="1:3" ht="12.75">
      <c r="A18" s="42" t="s">
        <v>57</v>
      </c>
      <c r="B18" s="52">
        <f>SUM(B3:B17)</f>
        <v>-201136767.48</v>
      </c>
      <c r="C18" s="45"/>
    </row>
    <row r="19" spans="2:3" ht="15">
      <c r="B19" s="44"/>
      <c r="C19" s="44"/>
    </row>
    <row r="20" spans="1:3" ht="15">
      <c r="A20" s="42"/>
      <c r="B20" s="46"/>
      <c r="C20" s="46"/>
    </row>
    <row r="21" spans="1:3" ht="12.75">
      <c r="A21" s="42" t="s">
        <v>55</v>
      </c>
      <c r="B21" s="43"/>
      <c r="C21" s="43"/>
    </row>
    <row r="22" spans="1:3" ht="12.75">
      <c r="A22" t="s">
        <v>51</v>
      </c>
      <c r="B22" s="43">
        <v>5000000</v>
      </c>
      <c r="C22">
        <v>60430</v>
      </c>
    </row>
    <row r="23" spans="1:3" ht="12.75">
      <c r="A23" t="s">
        <v>52</v>
      </c>
      <c r="B23" s="43">
        <v>10000000</v>
      </c>
      <c r="C23">
        <v>60430</v>
      </c>
    </row>
    <row r="24" spans="1:3" ht="12.75">
      <c r="A24" t="s">
        <v>53</v>
      </c>
      <c r="B24" s="43">
        <v>2500000</v>
      </c>
      <c r="C24">
        <v>60430</v>
      </c>
    </row>
    <row r="25" spans="1:3" ht="15">
      <c r="A25" t="s">
        <v>54</v>
      </c>
      <c r="B25" s="44">
        <v>3804835</v>
      </c>
      <c r="C25">
        <v>60430</v>
      </c>
    </row>
    <row r="26" ht="12.75">
      <c r="B26" s="52">
        <f>SUM(B22:B25)</f>
        <v>21304835</v>
      </c>
    </row>
    <row r="27" ht="12.75">
      <c r="B27" s="43"/>
    </row>
  </sheetData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B1:W118"/>
  <sheetViews>
    <sheetView showGridLines="0" tabSelected="1" workbookViewId="0" topLeftCell="A1">
      <selection activeCell="A1" sqref="A1"/>
    </sheetView>
  </sheetViews>
  <sheetFormatPr defaultColWidth="20.7109375" defaultRowHeight="12.75"/>
  <cols>
    <col min="1" max="1" width="1.7109375" style="0" customWidth="1"/>
    <col min="2" max="2" width="45.7109375" style="0" customWidth="1"/>
    <col min="3" max="3" width="17.7109375" style="0" customWidth="1"/>
    <col min="4" max="4" width="1.7109375" style="0" customWidth="1"/>
    <col min="5" max="5" width="16.8515625" style="0" customWidth="1"/>
    <col min="6" max="6" width="1.7109375" style="0" customWidth="1"/>
    <col min="7" max="7" width="16.28125" style="0" customWidth="1"/>
    <col min="8" max="8" width="2.7109375" style="0" customWidth="1"/>
    <col min="9" max="9" width="4.7109375" style="0" customWidth="1"/>
    <col min="10" max="10" width="17.421875" style="0" customWidth="1"/>
    <col min="11" max="11" width="2.7109375" style="0" customWidth="1"/>
    <col min="12" max="12" width="14.7109375" style="0" customWidth="1"/>
    <col min="13" max="13" width="2.7109375" style="0" customWidth="1"/>
    <col min="14" max="14" width="14.7109375" style="0" customWidth="1"/>
    <col min="15" max="15" width="2.7109375" style="0" customWidth="1"/>
    <col min="16" max="16" width="16.421875" style="0" customWidth="1"/>
    <col min="17" max="17" width="2.7109375" style="0" customWidth="1"/>
    <col min="18" max="18" width="16.421875" style="0" customWidth="1"/>
    <col min="19" max="19" width="2.7109375" style="0" customWidth="1"/>
    <col min="20" max="20" width="19.00390625" style="0" customWidth="1"/>
    <col min="21" max="21" width="17.00390625" style="0" customWidth="1"/>
    <col min="22" max="22" width="12.7109375" style="0" customWidth="1"/>
  </cols>
  <sheetData>
    <row r="1" spans="5:19" ht="18.75">
      <c r="E1" s="64"/>
      <c r="G1" s="63"/>
      <c r="J1" s="64"/>
      <c r="L1" s="63"/>
      <c r="S1" s="27" t="s">
        <v>0</v>
      </c>
    </row>
    <row r="2" spans="2:12" ht="20.25">
      <c r="B2" s="23" t="s">
        <v>1</v>
      </c>
      <c r="E2" s="64"/>
      <c r="G2" s="63"/>
      <c r="J2" s="64"/>
      <c r="L2" s="63"/>
    </row>
    <row r="3" spans="2:23" ht="15" customHeight="1">
      <c r="B3" s="24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S3" s="7"/>
      <c r="T3" s="6"/>
      <c r="U3" s="12"/>
      <c r="V3" s="12"/>
      <c r="W3" s="12"/>
    </row>
    <row r="4" spans="2:23" ht="15" customHeight="1">
      <c r="B4" s="26" t="s">
        <v>62</v>
      </c>
      <c r="C4" s="8"/>
      <c r="D4" s="8"/>
      <c r="E4" s="9"/>
      <c r="F4" s="9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7"/>
      <c r="T4" s="6"/>
      <c r="U4" s="12"/>
      <c r="V4" s="12"/>
      <c r="W4" s="12"/>
    </row>
    <row r="5" spans="2:23" ht="15" customHeight="1">
      <c r="B5" s="26"/>
      <c r="C5" s="8"/>
      <c r="D5" s="8"/>
      <c r="E5" s="9"/>
      <c r="F5" s="9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7"/>
      <c r="T5" s="6"/>
      <c r="U5" s="12"/>
      <c r="V5" s="12"/>
      <c r="W5" s="12"/>
    </row>
    <row r="6" spans="2:23" ht="15" customHeight="1">
      <c r="B6" s="26"/>
      <c r="C6" s="8"/>
      <c r="D6" s="8"/>
      <c r="E6" s="9"/>
      <c r="F6" s="9"/>
      <c r="G6" s="8"/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7"/>
      <c r="T6" s="6"/>
      <c r="U6" s="12"/>
      <c r="V6" s="12"/>
      <c r="W6" s="12"/>
    </row>
    <row r="7" spans="2:23" ht="15" customHeight="1">
      <c r="B7" s="9"/>
      <c r="C7" s="9"/>
      <c r="D7" s="9"/>
      <c r="E7" s="8"/>
      <c r="F7" s="8"/>
      <c r="G7" s="8"/>
      <c r="H7" s="8"/>
      <c r="I7" s="8"/>
      <c r="J7" s="9"/>
      <c r="K7" s="9"/>
      <c r="L7" s="9"/>
      <c r="M7" s="9"/>
      <c r="N7" s="9"/>
      <c r="O7" s="9"/>
      <c r="P7" s="9"/>
      <c r="Q7" s="9"/>
      <c r="R7" s="9"/>
      <c r="S7" s="7"/>
      <c r="T7" s="6"/>
      <c r="U7" s="12"/>
      <c r="V7" s="12"/>
      <c r="W7" s="12"/>
    </row>
    <row r="8" spans="2:23" ht="1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7"/>
      <c r="T8" s="6"/>
      <c r="U8" s="12"/>
      <c r="V8" s="12"/>
      <c r="W8" s="12"/>
    </row>
    <row r="9" spans="2:23" ht="15" customHeight="1">
      <c r="B9" s="9"/>
      <c r="C9" s="54"/>
      <c r="D9" s="54"/>
      <c r="E9" s="65" t="s">
        <v>3</v>
      </c>
      <c r="F9" s="53"/>
      <c r="G9" s="53" t="s">
        <v>4</v>
      </c>
      <c r="H9" s="54"/>
      <c r="I9" s="54"/>
      <c r="J9" s="53" t="s">
        <v>5</v>
      </c>
      <c r="K9" s="53"/>
      <c r="L9" s="55" t="s">
        <v>6</v>
      </c>
      <c r="M9" s="55"/>
      <c r="N9" s="54"/>
      <c r="O9" s="54"/>
      <c r="P9" s="54"/>
      <c r="Q9" s="9"/>
      <c r="R9" s="5" t="s">
        <v>7</v>
      </c>
      <c r="S9" s="7"/>
      <c r="T9" s="7"/>
      <c r="U9" s="12"/>
      <c r="V9" s="12"/>
      <c r="W9" s="12"/>
    </row>
    <row r="10" spans="2:23" ht="15" customHeight="1">
      <c r="B10" s="20"/>
      <c r="C10" s="55" t="s">
        <v>8</v>
      </c>
      <c r="D10" s="55"/>
      <c r="E10" s="55" t="s">
        <v>9</v>
      </c>
      <c r="F10" s="53"/>
      <c r="G10" s="53" t="s">
        <v>10</v>
      </c>
      <c r="H10" s="55"/>
      <c r="I10" s="55"/>
      <c r="J10" s="53" t="s">
        <v>11</v>
      </c>
      <c r="K10" s="53"/>
      <c r="L10" s="53" t="s">
        <v>10</v>
      </c>
      <c r="M10" s="53"/>
      <c r="N10" s="55" t="s">
        <v>12</v>
      </c>
      <c r="O10" s="55"/>
      <c r="P10" s="55" t="s">
        <v>13</v>
      </c>
      <c r="Q10" s="16"/>
      <c r="R10" s="17" t="s">
        <v>14</v>
      </c>
      <c r="S10" s="19"/>
      <c r="T10" s="7"/>
      <c r="U10" s="12"/>
      <c r="V10" s="12"/>
      <c r="W10" s="12"/>
    </row>
    <row r="11" spans="2:23" ht="15" customHeight="1">
      <c r="B11" s="20"/>
      <c r="C11" s="55" t="s">
        <v>15</v>
      </c>
      <c r="D11" s="55"/>
      <c r="E11" s="55" t="s">
        <v>16</v>
      </c>
      <c r="F11" s="53"/>
      <c r="G11" s="55" t="s">
        <v>16</v>
      </c>
      <c r="H11" s="55"/>
      <c r="I11" s="55"/>
      <c r="J11" s="53" t="s">
        <v>16</v>
      </c>
      <c r="K11" s="53"/>
      <c r="L11" s="53" t="s">
        <v>16</v>
      </c>
      <c r="M11" s="53"/>
      <c r="N11" s="55" t="s">
        <v>16</v>
      </c>
      <c r="O11" s="55"/>
      <c r="P11" s="55" t="s">
        <v>16</v>
      </c>
      <c r="Q11" s="16"/>
      <c r="R11" s="16" t="s">
        <v>17</v>
      </c>
      <c r="S11" s="19"/>
      <c r="T11" s="7"/>
      <c r="U11" s="12"/>
      <c r="V11" s="12"/>
      <c r="W11" s="12"/>
    </row>
    <row r="12" spans="2:23" ht="15" customHeight="1">
      <c r="B12" s="20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20"/>
      <c r="R12" s="20"/>
      <c r="S12" s="19"/>
      <c r="T12" s="7"/>
      <c r="U12" s="12"/>
      <c r="V12" s="12"/>
      <c r="W12" s="12"/>
    </row>
    <row r="13" spans="2:23" ht="15.75">
      <c r="B13" s="18" t="s">
        <v>63</v>
      </c>
      <c r="C13" s="30">
        <v>208659455</v>
      </c>
      <c r="D13" s="30"/>
      <c r="E13" s="30">
        <v>1753204043</v>
      </c>
      <c r="F13" s="30"/>
      <c r="G13" s="30">
        <v>47298432</v>
      </c>
      <c r="H13" s="30"/>
      <c r="I13" s="30"/>
      <c r="J13" s="30">
        <v>479339868</v>
      </c>
      <c r="K13" s="30"/>
      <c r="L13" s="30">
        <v>-17630488</v>
      </c>
      <c r="M13" s="30"/>
      <c r="N13" s="30">
        <v>118199271</v>
      </c>
      <c r="O13" s="30"/>
      <c r="P13" s="30">
        <v>375454685</v>
      </c>
      <c r="Q13" s="30"/>
      <c r="R13" s="30">
        <v>2964525266</v>
      </c>
      <c r="S13" s="37"/>
      <c r="T13" s="38"/>
      <c r="U13" s="38"/>
      <c r="V13" s="10"/>
      <c r="W13" s="10"/>
    </row>
    <row r="14" spans="2:23" ht="15.75">
      <c r="B14" s="19"/>
      <c r="C14" s="31"/>
      <c r="D14" s="31"/>
      <c r="E14" s="31"/>
      <c r="F14" s="31"/>
      <c r="G14" s="31"/>
      <c r="H14" s="31"/>
      <c r="I14" s="31"/>
      <c r="J14" s="32"/>
      <c r="K14" s="32"/>
      <c r="L14" s="31"/>
      <c r="M14" s="31"/>
      <c r="N14" s="32"/>
      <c r="O14" s="32"/>
      <c r="P14" s="32"/>
      <c r="Q14" s="32"/>
      <c r="R14" s="32"/>
      <c r="S14" s="19"/>
      <c r="T14" s="38"/>
      <c r="U14" s="39"/>
      <c r="V14" s="11"/>
      <c r="W14" s="11"/>
    </row>
    <row r="15" spans="2:23" ht="15.75">
      <c r="B15" s="25" t="s">
        <v>18</v>
      </c>
      <c r="C15" s="31"/>
      <c r="D15" s="31"/>
      <c r="E15" s="31"/>
      <c r="F15" s="31"/>
      <c r="G15" s="31"/>
      <c r="H15" s="31"/>
      <c r="I15" s="31"/>
      <c r="J15" s="32"/>
      <c r="K15" s="32"/>
      <c r="L15" s="31"/>
      <c r="M15" s="31"/>
      <c r="N15" s="31"/>
      <c r="O15" s="31"/>
      <c r="P15" s="32"/>
      <c r="Q15" s="32"/>
      <c r="R15" s="32"/>
      <c r="S15" s="21"/>
      <c r="T15" s="38"/>
      <c r="U15" s="39"/>
      <c r="V15" s="11"/>
      <c r="W15" s="11"/>
    </row>
    <row r="16" spans="2:23" ht="15.75">
      <c r="B16" s="22" t="s">
        <v>19</v>
      </c>
      <c r="C16" s="32">
        <v>11739245692</v>
      </c>
      <c r="D16" s="32"/>
      <c r="E16" s="66">
        <v>714647451</v>
      </c>
      <c r="F16" s="32"/>
      <c r="G16" s="32">
        <v>0</v>
      </c>
      <c r="H16" s="32"/>
      <c r="I16" s="32"/>
      <c r="J16" s="32">
        <v>0</v>
      </c>
      <c r="K16" s="32"/>
      <c r="L16" s="32">
        <v>0</v>
      </c>
      <c r="M16" s="32"/>
      <c r="N16" s="32">
        <v>0</v>
      </c>
      <c r="O16" s="32"/>
      <c r="P16" s="32">
        <v>552707009</v>
      </c>
      <c r="Q16" s="32"/>
      <c r="R16" s="32">
        <v>13006600152</v>
      </c>
      <c r="S16" s="21"/>
      <c r="T16" s="38"/>
      <c r="U16" s="38"/>
      <c r="V16" s="11"/>
      <c r="W16" s="11"/>
    </row>
    <row r="17" spans="2:23" ht="15.75">
      <c r="B17" s="22" t="s">
        <v>20</v>
      </c>
      <c r="C17" s="32">
        <v>3836723274</v>
      </c>
      <c r="D17" s="32"/>
      <c r="E17" s="66">
        <v>4652655633</v>
      </c>
      <c r="F17" s="32"/>
      <c r="G17" s="32">
        <v>419084162</v>
      </c>
      <c r="H17" s="32"/>
      <c r="I17" s="32"/>
      <c r="J17" s="32">
        <v>5784</v>
      </c>
      <c r="K17" s="32"/>
      <c r="L17" s="32">
        <v>87418014</v>
      </c>
      <c r="M17" s="32"/>
      <c r="N17" s="32">
        <v>294570163</v>
      </c>
      <c r="O17" s="32"/>
      <c r="P17" s="32">
        <v>3681220834</v>
      </c>
      <c r="Q17" s="32"/>
      <c r="R17" s="32">
        <v>12971677864</v>
      </c>
      <c r="S17" s="21"/>
      <c r="T17" s="38"/>
      <c r="U17" s="38"/>
      <c r="V17" s="11"/>
      <c r="W17" s="11"/>
    </row>
    <row r="18" spans="2:23" ht="15.75">
      <c r="B18" s="22" t="s">
        <v>21</v>
      </c>
      <c r="C18" s="32">
        <v>0</v>
      </c>
      <c r="D18" s="32"/>
      <c r="E18" s="66">
        <v>0</v>
      </c>
      <c r="F18" s="32"/>
      <c r="G18" s="32">
        <v>0</v>
      </c>
      <c r="H18" s="32"/>
      <c r="I18" s="32"/>
      <c r="J18" s="32">
        <v>0</v>
      </c>
      <c r="K18" s="32"/>
      <c r="L18" s="32">
        <v>0</v>
      </c>
      <c r="M18" s="32"/>
      <c r="N18" s="32">
        <v>34100</v>
      </c>
      <c r="O18" s="32"/>
      <c r="P18" s="32">
        <v>995845455</v>
      </c>
      <c r="Q18" s="32"/>
      <c r="R18" s="32">
        <v>995879555</v>
      </c>
      <c r="S18" s="21"/>
      <c r="T18" s="38"/>
      <c r="U18" s="38"/>
      <c r="V18" s="29"/>
      <c r="W18" s="11"/>
    </row>
    <row r="19" spans="2:23" ht="15.75">
      <c r="B19" s="22" t="s">
        <v>22</v>
      </c>
      <c r="C19" s="32">
        <v>0</v>
      </c>
      <c r="D19" s="32"/>
      <c r="E19" s="66">
        <v>134155000</v>
      </c>
      <c r="F19" s="32"/>
      <c r="G19" s="32">
        <v>0</v>
      </c>
      <c r="H19" s="32"/>
      <c r="I19" s="32"/>
      <c r="J19" s="32">
        <v>978845000</v>
      </c>
      <c r="K19" s="32"/>
      <c r="L19" s="32">
        <v>0</v>
      </c>
      <c r="M19" s="32"/>
      <c r="N19" s="32">
        <v>162000000</v>
      </c>
      <c r="O19" s="32"/>
      <c r="P19" s="32">
        <v>0</v>
      </c>
      <c r="Q19" s="32"/>
      <c r="R19" s="32">
        <v>1275000000</v>
      </c>
      <c r="S19" s="21"/>
      <c r="T19" s="38"/>
      <c r="U19" s="38"/>
      <c r="V19" s="11"/>
      <c r="W19" s="11"/>
    </row>
    <row r="20" spans="2:23" ht="15.75">
      <c r="B20" s="22" t="s">
        <v>23</v>
      </c>
      <c r="C20" s="32">
        <v>0</v>
      </c>
      <c r="D20" s="32"/>
      <c r="E20" s="66">
        <v>0</v>
      </c>
      <c r="F20" s="32"/>
      <c r="G20" s="32">
        <v>0</v>
      </c>
      <c r="H20" s="32"/>
      <c r="I20" s="32"/>
      <c r="J20" s="32">
        <v>0</v>
      </c>
      <c r="K20" s="32"/>
      <c r="L20" s="32">
        <v>0</v>
      </c>
      <c r="M20" s="32"/>
      <c r="N20" s="32">
        <v>0</v>
      </c>
      <c r="O20" s="32"/>
      <c r="P20" s="32">
        <v>579750000</v>
      </c>
      <c r="Q20" s="32"/>
      <c r="R20" s="32">
        <v>579750000</v>
      </c>
      <c r="S20" s="21"/>
      <c r="T20" s="38"/>
      <c r="U20" s="38"/>
      <c r="V20" s="11"/>
      <c r="W20" s="11"/>
    </row>
    <row r="21" spans="2:23" ht="15.75">
      <c r="B21" s="22" t="s">
        <v>24</v>
      </c>
      <c r="C21" s="32">
        <v>-461618897</v>
      </c>
      <c r="D21" s="32"/>
      <c r="E21" s="66">
        <v>441422126</v>
      </c>
      <c r="F21" s="32"/>
      <c r="G21" s="32">
        <v>34773164</v>
      </c>
      <c r="H21" s="32"/>
      <c r="I21" s="32"/>
      <c r="J21" s="32">
        <v>-22535148</v>
      </c>
      <c r="K21" s="32"/>
      <c r="L21" s="32">
        <v>53607</v>
      </c>
      <c r="M21" s="32"/>
      <c r="N21" s="32">
        <v>4210153</v>
      </c>
      <c r="O21" s="32"/>
      <c r="P21" s="32">
        <v>3694995</v>
      </c>
      <c r="Q21" s="32"/>
      <c r="R21" s="32">
        <v>0</v>
      </c>
      <c r="S21" s="21"/>
      <c r="T21" s="38"/>
      <c r="U21" s="38"/>
      <c r="V21" s="11"/>
      <c r="W21" s="11"/>
    </row>
    <row r="22" spans="2:23" ht="15.75">
      <c r="B22" s="4" t="s">
        <v>35</v>
      </c>
      <c r="C22" s="32">
        <v>2619452</v>
      </c>
      <c r="D22" s="32"/>
      <c r="E22" s="66">
        <v>0</v>
      </c>
      <c r="F22" s="32"/>
      <c r="G22" s="32">
        <v>0</v>
      </c>
      <c r="H22" s="32"/>
      <c r="I22" s="32"/>
      <c r="J22" s="32">
        <v>0</v>
      </c>
      <c r="K22" s="32"/>
      <c r="L22" s="32">
        <v>0</v>
      </c>
      <c r="M22" s="32"/>
      <c r="N22" s="32">
        <v>4775047</v>
      </c>
      <c r="O22" s="32"/>
      <c r="P22" s="32">
        <v>0</v>
      </c>
      <c r="Q22" s="32"/>
      <c r="R22" s="32">
        <v>7394499</v>
      </c>
      <c r="S22" s="21"/>
      <c r="T22" s="38"/>
      <c r="U22" s="38"/>
      <c r="V22" s="11"/>
      <c r="W22" s="11"/>
    </row>
    <row r="23" spans="2:23" ht="18">
      <c r="B23" s="4" t="s">
        <v>34</v>
      </c>
      <c r="C23" s="33">
        <v>0</v>
      </c>
      <c r="D23" s="32"/>
      <c r="E23" s="67">
        <v>0</v>
      </c>
      <c r="F23" s="33"/>
      <c r="G23" s="33">
        <v>0</v>
      </c>
      <c r="H23" s="33"/>
      <c r="I23" s="33"/>
      <c r="J23" s="33">
        <v>0</v>
      </c>
      <c r="K23" s="33"/>
      <c r="L23" s="33">
        <v>0</v>
      </c>
      <c r="M23" s="33"/>
      <c r="N23" s="33">
        <v>8279848</v>
      </c>
      <c r="O23" s="33"/>
      <c r="P23" s="33">
        <v>0</v>
      </c>
      <c r="Q23" s="33"/>
      <c r="R23" s="33">
        <v>8279848</v>
      </c>
      <c r="S23" s="21"/>
      <c r="T23" s="40"/>
      <c r="U23" s="38"/>
      <c r="V23" s="11"/>
      <c r="W23" s="11"/>
    </row>
    <row r="24" spans="2:23" ht="19.5" customHeight="1">
      <c r="B24" s="22" t="s">
        <v>25</v>
      </c>
      <c r="C24" s="33">
        <v>15325628976</v>
      </c>
      <c r="D24" s="33"/>
      <c r="E24" s="67">
        <v>7696084253</v>
      </c>
      <c r="F24" s="33"/>
      <c r="G24" s="33">
        <v>501155758</v>
      </c>
      <c r="H24" s="33"/>
      <c r="I24" s="33"/>
      <c r="J24" s="33">
        <v>1435655504</v>
      </c>
      <c r="K24" s="33"/>
      <c r="L24" s="33">
        <v>69841133</v>
      </c>
      <c r="M24" s="33"/>
      <c r="N24" s="33">
        <v>592068582</v>
      </c>
      <c r="O24" s="33"/>
      <c r="P24" s="33">
        <v>6188672978</v>
      </c>
      <c r="Q24" s="33"/>
      <c r="R24" s="33">
        <v>31809107184</v>
      </c>
      <c r="S24" s="21"/>
      <c r="T24" s="41"/>
      <c r="U24" s="38"/>
      <c r="V24" s="11"/>
      <c r="W24" s="11"/>
    </row>
    <row r="25" spans="2:23" ht="15.75">
      <c r="B25" s="19"/>
      <c r="C25" s="32"/>
      <c r="D25" s="32"/>
      <c r="E25" s="66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21"/>
      <c r="T25" s="38"/>
      <c r="U25" s="38"/>
      <c r="V25" s="11"/>
      <c r="W25" s="11"/>
    </row>
    <row r="26" spans="2:23" ht="15.75">
      <c r="B26" s="19"/>
      <c r="C26" s="32"/>
      <c r="D26" s="32"/>
      <c r="E26" s="66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21"/>
      <c r="T26" s="38"/>
      <c r="U26" s="38"/>
      <c r="V26" s="11"/>
      <c r="W26" s="11"/>
    </row>
    <row r="27" spans="2:23" ht="15.75">
      <c r="B27" s="19"/>
      <c r="C27" s="32"/>
      <c r="D27" s="32"/>
      <c r="E27" s="66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21"/>
      <c r="T27" s="38"/>
      <c r="U27" s="38"/>
      <c r="V27" s="11"/>
      <c r="W27" s="11"/>
    </row>
    <row r="28" spans="2:23" ht="15.75">
      <c r="B28" s="25" t="s">
        <v>26</v>
      </c>
      <c r="C28" s="32"/>
      <c r="D28" s="32"/>
      <c r="E28" s="66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21"/>
      <c r="T28" s="38"/>
      <c r="U28" s="38"/>
      <c r="V28" s="11"/>
      <c r="W28" s="11"/>
    </row>
    <row r="29" spans="2:23" ht="15.75">
      <c r="B29" s="22" t="s">
        <v>66</v>
      </c>
      <c r="C29" s="32">
        <v>15295480378</v>
      </c>
      <c r="D29" s="32"/>
      <c r="E29" s="66">
        <v>5425102504</v>
      </c>
      <c r="F29" s="32"/>
      <c r="G29" s="32">
        <v>452792834</v>
      </c>
      <c r="H29" s="32"/>
      <c r="I29" s="32"/>
      <c r="J29" s="32">
        <v>1248274720</v>
      </c>
      <c r="K29" s="32"/>
      <c r="L29" s="32">
        <v>93028726</v>
      </c>
      <c r="M29" s="32"/>
      <c r="N29" s="32">
        <v>394024327</v>
      </c>
      <c r="O29" s="32"/>
      <c r="P29" s="32">
        <v>0</v>
      </c>
      <c r="Q29" s="32"/>
      <c r="R29" s="32">
        <v>22908703489</v>
      </c>
      <c r="S29" s="21"/>
      <c r="T29" s="38"/>
      <c r="U29" s="38"/>
      <c r="V29" s="11"/>
      <c r="W29" s="11"/>
    </row>
    <row r="30" spans="2:23" ht="15.75">
      <c r="B30" s="22" t="s">
        <v>33</v>
      </c>
      <c r="C30" s="32">
        <v>0</v>
      </c>
      <c r="D30" s="32"/>
      <c r="E30" s="66">
        <v>0</v>
      </c>
      <c r="F30" s="32"/>
      <c r="G30" s="32">
        <v>0</v>
      </c>
      <c r="H30" s="32"/>
      <c r="I30" s="32"/>
      <c r="J30" s="32">
        <v>0</v>
      </c>
      <c r="K30" s="32"/>
      <c r="L30" s="32">
        <v>0</v>
      </c>
      <c r="M30" s="32"/>
      <c r="N30" s="32">
        <v>0</v>
      </c>
      <c r="O30" s="32"/>
      <c r="P30" s="32">
        <v>3090591562</v>
      </c>
      <c r="Q30" s="32"/>
      <c r="R30" s="32">
        <v>3090591562</v>
      </c>
      <c r="S30" s="21"/>
      <c r="T30" s="38"/>
      <c r="U30" s="38"/>
      <c r="V30" s="11"/>
      <c r="W30" s="11"/>
    </row>
    <row r="31" spans="2:23" ht="15.75">
      <c r="B31" s="22" t="s">
        <v>27</v>
      </c>
      <c r="C31" s="32">
        <v>0</v>
      </c>
      <c r="D31" s="32"/>
      <c r="E31" s="66">
        <v>11830</v>
      </c>
      <c r="F31" s="32"/>
      <c r="G31" s="32">
        <v>0</v>
      </c>
      <c r="H31" s="32"/>
      <c r="I31" s="32"/>
      <c r="J31" s="32">
        <v>0</v>
      </c>
      <c r="K31" s="32"/>
      <c r="L31" s="32">
        <v>0</v>
      </c>
      <c r="M31" s="32"/>
      <c r="N31" s="32">
        <v>0</v>
      </c>
      <c r="O31" s="32"/>
      <c r="P31" s="32">
        <v>2124219901</v>
      </c>
      <c r="Q31" s="32"/>
      <c r="R31" s="32">
        <v>2124231731</v>
      </c>
      <c r="S31" s="21"/>
      <c r="T31" s="38"/>
      <c r="U31" s="38"/>
      <c r="V31" s="29"/>
      <c r="W31" s="11"/>
    </row>
    <row r="32" spans="2:23" ht="15.75">
      <c r="B32" s="22" t="s">
        <v>28</v>
      </c>
      <c r="C32" s="32">
        <v>0</v>
      </c>
      <c r="D32" s="32"/>
      <c r="E32" s="32">
        <v>0</v>
      </c>
      <c r="F32" s="32"/>
      <c r="G32" s="32">
        <v>0</v>
      </c>
      <c r="H32" s="32"/>
      <c r="I32" s="32"/>
      <c r="J32" s="32">
        <v>0</v>
      </c>
      <c r="K32" s="32"/>
      <c r="L32" s="32">
        <v>0</v>
      </c>
      <c r="M32" s="32"/>
      <c r="N32" s="32">
        <v>0</v>
      </c>
      <c r="O32" s="32"/>
      <c r="P32" s="32">
        <v>590212404</v>
      </c>
      <c r="Q32" s="32"/>
      <c r="R32" s="32">
        <v>590212404</v>
      </c>
      <c r="S32" s="21"/>
      <c r="T32" s="38"/>
      <c r="U32" s="38"/>
      <c r="V32" s="11"/>
      <c r="W32" s="11"/>
    </row>
    <row r="33" spans="2:23" ht="18">
      <c r="B33" s="22" t="s">
        <v>32</v>
      </c>
      <c r="C33" s="33">
        <v>0</v>
      </c>
      <c r="D33" s="33"/>
      <c r="E33" s="33">
        <v>0</v>
      </c>
      <c r="F33" s="33"/>
      <c r="G33" s="33">
        <v>0</v>
      </c>
      <c r="H33" s="33"/>
      <c r="I33" s="33"/>
      <c r="J33" s="33">
        <v>0</v>
      </c>
      <c r="K33" s="33"/>
      <c r="L33" s="33">
        <v>0</v>
      </c>
      <c r="M33" s="33"/>
      <c r="N33" s="33">
        <v>112771875</v>
      </c>
      <c r="O33" s="33"/>
      <c r="P33" s="33">
        <v>3500000</v>
      </c>
      <c r="Q33" s="33"/>
      <c r="R33" s="33">
        <v>116271875</v>
      </c>
      <c r="S33" s="21"/>
      <c r="T33" s="40"/>
      <c r="U33" s="38"/>
      <c r="V33" s="11"/>
      <c r="W33" s="11"/>
    </row>
    <row r="34" spans="2:23" ht="19.5" customHeight="1">
      <c r="B34" s="22" t="s">
        <v>29</v>
      </c>
      <c r="C34" s="33">
        <v>15295480378</v>
      </c>
      <c r="D34" s="33"/>
      <c r="E34" s="33">
        <v>5425114334</v>
      </c>
      <c r="F34" s="33"/>
      <c r="G34" s="33">
        <v>452792834</v>
      </c>
      <c r="H34" s="33"/>
      <c r="I34" s="33"/>
      <c r="J34" s="33">
        <v>1248274720</v>
      </c>
      <c r="K34" s="33"/>
      <c r="L34" s="33">
        <v>93028726</v>
      </c>
      <c r="M34" s="33"/>
      <c r="N34" s="33">
        <v>506796202</v>
      </c>
      <c r="O34" s="33"/>
      <c r="P34" s="33">
        <v>5808523867</v>
      </c>
      <c r="Q34" s="33"/>
      <c r="R34" s="33">
        <v>28830011061</v>
      </c>
      <c r="S34" s="21"/>
      <c r="T34" s="41"/>
      <c r="U34" s="38"/>
      <c r="V34" s="11"/>
      <c r="W34" s="11"/>
    </row>
    <row r="35" spans="2:23" ht="24.75" customHeight="1">
      <c r="B35" s="18" t="s">
        <v>64</v>
      </c>
      <c r="C35" s="47">
        <v>30148598</v>
      </c>
      <c r="D35" s="34"/>
      <c r="E35" s="47">
        <v>2270969919</v>
      </c>
      <c r="F35" s="35"/>
      <c r="G35" s="47">
        <v>48362924</v>
      </c>
      <c r="H35" s="35"/>
      <c r="I35" s="35"/>
      <c r="J35" s="47">
        <v>187380784</v>
      </c>
      <c r="K35" s="35"/>
      <c r="L35" s="47">
        <v>-23187593</v>
      </c>
      <c r="M35" s="36"/>
      <c r="N35" s="47">
        <v>85272380</v>
      </c>
      <c r="O35" s="35"/>
      <c r="P35" s="47">
        <v>380149111</v>
      </c>
      <c r="Q35" s="35"/>
      <c r="R35" s="47">
        <v>2979096123</v>
      </c>
      <c r="S35" s="19"/>
      <c r="T35" s="47"/>
      <c r="U35" s="38"/>
      <c r="V35" s="10"/>
      <c r="W35" s="10"/>
    </row>
    <row r="36" spans="2:23" ht="15.75">
      <c r="B36" s="19"/>
      <c r="C36" s="28"/>
      <c r="D36" s="28"/>
      <c r="E36" s="28"/>
      <c r="F36" s="28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28"/>
      <c r="R36" s="28"/>
      <c r="S36" s="19"/>
      <c r="T36" s="38"/>
      <c r="U36" s="38"/>
      <c r="V36" s="11"/>
      <c r="W36" s="11"/>
    </row>
    <row r="37" spans="2:23" ht="15.75">
      <c r="B37" s="7"/>
      <c r="S37" s="7"/>
      <c r="T37" s="7"/>
      <c r="U37" s="12"/>
      <c r="V37" s="12"/>
      <c r="W37" s="12"/>
    </row>
    <row r="38" spans="19:23" ht="15.75">
      <c r="S38" s="19"/>
      <c r="T38" s="6"/>
      <c r="U38" s="13"/>
      <c r="V38" s="14"/>
      <c r="W38" s="14"/>
    </row>
    <row r="39" spans="3:23" ht="15.75">
      <c r="C39" s="3"/>
      <c r="D39" s="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6"/>
      <c r="U39" s="13"/>
      <c r="V39" s="14"/>
      <c r="W39" s="14"/>
    </row>
    <row r="40" spans="2:23" ht="15.75">
      <c r="B40" s="7"/>
      <c r="C40" s="15"/>
      <c r="D40" s="1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14"/>
      <c r="W40" s="14"/>
    </row>
    <row r="41" spans="2:23" ht="15.75">
      <c r="B41" s="7"/>
      <c r="C41" s="15"/>
      <c r="D41" s="1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14"/>
      <c r="W41" s="14"/>
    </row>
    <row r="42" spans="2:23" ht="18" customHeight="1">
      <c r="B42" s="7"/>
      <c r="C42" s="15"/>
      <c r="D42" s="1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14"/>
      <c r="W42" s="14"/>
    </row>
    <row r="43" spans="2:23" ht="18" customHeight="1">
      <c r="B43" s="7"/>
      <c r="C43" s="15"/>
      <c r="D43" s="1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14"/>
      <c r="W43" s="14"/>
    </row>
    <row r="44" spans="2:23" ht="9.75" customHeight="1">
      <c r="B44" s="7"/>
      <c r="C44" s="15"/>
      <c r="D44" s="1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14"/>
      <c r="W44" s="14"/>
    </row>
    <row r="45" spans="2:23" ht="18" customHeight="1">
      <c r="B45" s="7"/>
      <c r="C45" s="15"/>
      <c r="D45" s="15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14"/>
      <c r="W45" s="14"/>
    </row>
    <row r="46" spans="2:23" ht="15">
      <c r="B46" s="60" t="s">
        <v>65</v>
      </c>
      <c r="C46" s="58"/>
      <c r="D46" s="58"/>
      <c r="E46" s="59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14"/>
      <c r="W46" s="14"/>
    </row>
    <row r="47" spans="2:23" ht="15">
      <c r="B47" s="60" t="s">
        <v>31</v>
      </c>
      <c r="C47" s="58"/>
      <c r="D47" s="58"/>
      <c r="E47" s="59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</row>
    <row r="48" spans="2:23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</row>
    <row r="49" spans="2:23" ht="15">
      <c r="B49" s="6" t="s">
        <v>30</v>
      </c>
      <c r="C49" s="19">
        <f>'[1]Exhibit A'!$B$10</f>
        <v>30146199</v>
      </c>
      <c r="D49" s="19"/>
      <c r="E49" s="19">
        <f>'[1]Exhibit A'!$D$10</f>
        <v>2270969919</v>
      </c>
      <c r="F49" s="19"/>
      <c r="G49" s="19">
        <f>'[1]Exhibit A'!$F$10</f>
        <v>48362924</v>
      </c>
      <c r="H49" s="19"/>
      <c r="I49" s="19"/>
      <c r="J49" s="19">
        <f>'[1]Exhibit A'!$B$10</f>
        <v>30146199</v>
      </c>
      <c r="K49" s="19"/>
      <c r="L49" s="19">
        <v>-17630488</v>
      </c>
      <c r="M49" s="19"/>
      <c r="N49" s="19">
        <v>118199271</v>
      </c>
      <c r="O49" s="19"/>
      <c r="P49" s="19">
        <v>375454685</v>
      </c>
      <c r="Q49" s="19"/>
      <c r="R49" s="19">
        <f>SUM(C49:P49)</f>
        <v>2855648709</v>
      </c>
      <c r="S49" s="6"/>
      <c r="T49" s="6"/>
      <c r="U49" s="2"/>
      <c r="V49" s="2"/>
      <c r="W49" s="2"/>
    </row>
    <row r="50" spans="2:23" ht="15">
      <c r="B50" s="6"/>
      <c r="C50" s="19">
        <f>C35-C49</f>
        <v>2399</v>
      </c>
      <c r="D50" s="19"/>
      <c r="E50" s="19">
        <f>E35-E49</f>
        <v>0</v>
      </c>
      <c r="F50" s="19"/>
      <c r="G50" s="19">
        <f>G35-G49</f>
        <v>0</v>
      </c>
      <c r="H50" s="19"/>
      <c r="I50" s="19"/>
      <c r="J50" s="19">
        <f>J35-J49</f>
        <v>157234585</v>
      </c>
      <c r="K50" s="19"/>
      <c r="L50" s="19">
        <f>L35-L49</f>
        <v>-5557105</v>
      </c>
      <c r="M50" s="19"/>
      <c r="N50" s="19">
        <f>N35-N49</f>
        <v>-32926891</v>
      </c>
      <c r="O50" s="19"/>
      <c r="P50" s="19">
        <f>P35-P49</f>
        <v>4694426</v>
      </c>
      <c r="Q50" s="19"/>
      <c r="R50" s="19">
        <f>R35-R49</f>
        <v>123447414</v>
      </c>
      <c r="S50" s="6"/>
      <c r="T50" s="6"/>
      <c r="U50" s="1"/>
      <c r="V50" s="1"/>
      <c r="W50" s="1"/>
    </row>
    <row r="51" spans="2:23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"/>
      <c r="V51" s="1"/>
      <c r="W51" s="1"/>
    </row>
    <row r="52" spans="2:20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2:20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2:20" ht="12.75">
      <c r="B54" s="15" t="s">
        <v>61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2:20" ht="12.75">
      <c r="B55" s="15">
        <v>12060</v>
      </c>
      <c r="C55" s="61">
        <v>183178220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2:20" ht="15">
      <c r="B56" s="15">
        <v>12062</v>
      </c>
      <c r="C56" s="62">
        <v>15000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0" ht="12.75">
      <c r="B57" s="15"/>
      <c r="C57" s="61">
        <f>SUM(C55:C56)</f>
        <v>183193220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2:20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2:20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2:20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2:20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2:20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2:20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2:20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2:20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2:20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2:20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2:20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2:20" ht="12.7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2:20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2:20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2:20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2:20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2:20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2:20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2:20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2:20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2:20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2:20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2:20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2:20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2:20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2:20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2:20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2:20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20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20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20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20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20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20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20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20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20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2:20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2:20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2:20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2:20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2:20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2:20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2:20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2:20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2:20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2:20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2:20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2:20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2:20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2:20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2:20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2:20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2:20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2:20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2:20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2:20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2:20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2:20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2:20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</sheetData>
  <printOptions/>
  <pageMargins left="0.55" right="0.6" top="0.5" bottom="0.55" header="0.5" footer="0.35"/>
  <pageSetup firstPageNumber="14" useFirstPageNumber="1" fitToWidth="2" horizontalDpi="300" verticalDpi="300" orientation="portrait" scale="90" r:id="rId1"/>
  <headerFooter alignWithMargins="0">
    <oddFooter>&amp;C&amp;"Times New Roman,Regular"&amp;14_______________________________________________________________________________&amp;12&amp;P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NWALSH</cp:lastModifiedBy>
  <cp:lastPrinted>2008-01-02T14:08:16Z</cp:lastPrinted>
  <dcterms:created xsi:type="dcterms:W3CDTF">1999-09-20T16:17:15Z</dcterms:created>
  <dcterms:modified xsi:type="dcterms:W3CDTF">2008-01-03T14:38:09Z</dcterms:modified>
  <cp:category/>
  <cp:version/>
  <cp:contentType/>
  <cp:contentStatus/>
</cp:coreProperties>
</file>