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15" windowWidth="9630" windowHeight="4035" tabRatio="598" firstSheet="3" activeTab="6"/>
  </bookViews>
  <sheets>
    <sheet name="Net_assets_FF" sheetId="1" r:id="rId1"/>
    <sheet name="Changes_FF" sheetId="2" r:id="rId2"/>
    <sheet name="Pension-na" sheetId="3" r:id="rId3"/>
    <sheet name="Pension-changes" sheetId="4" r:id="rId4"/>
    <sheet name="Agency" sheetId="5" r:id="rId5"/>
    <sheet name="Change-A &amp; L" sheetId="6" r:id="rId6"/>
    <sheet name="Change- A &amp; L (2)" sheetId="7" r:id="rId7"/>
    <sheet name="funding" sheetId="8" r:id="rId8"/>
    <sheet name="contribute" sheetId="9" r:id="rId9"/>
  </sheets>
  <externalReferences>
    <externalReference r:id="rId12"/>
  </externalReferences>
  <definedNames>
    <definedName name="\m">#REF!</definedName>
    <definedName name="\p">#REF!</definedName>
    <definedName name="_Regression_Int" localSheetId="4" hidden="1">1</definedName>
    <definedName name="_Regression_Int" localSheetId="6" hidden="1">1</definedName>
    <definedName name="_Regression_Int" localSheetId="5" hidden="1">1</definedName>
    <definedName name="_Table2_In1" localSheetId="4" hidden="1">'Agency'!$I$3:$I$3</definedName>
    <definedName name="_Table2_In1" hidden="1">#REF!</definedName>
    <definedName name="_Table2_In2" localSheetId="4" hidden="1">'Agency'!$K$3:$K$3</definedName>
    <definedName name="_Table2_In2" hidden="1">#REF!</definedName>
    <definedName name="_Table2_Out" localSheetId="4" hidden="1">'Agency'!#REF!</definedName>
    <definedName name="_Table2_Out" localSheetId="6" hidden="1">'[1]Agency'!#REF!</definedName>
    <definedName name="_Table2_Out" localSheetId="5" hidden="1">'[1]Agency'!#REF!</definedName>
    <definedName name="_Table2_Out" hidden="1">#REF!</definedName>
    <definedName name="COLUMN71">#REF!</definedName>
    <definedName name="COLUMN73">#REF!</definedName>
    <definedName name="COLUMN74">#REF!</definedName>
    <definedName name="COLUMN76">#REF!</definedName>
    <definedName name="data" localSheetId="4">'Agency'!$I$1:$L$46</definedName>
    <definedName name="data">#REF!</definedName>
    <definedName name="MAIN">#REF!</definedName>
    <definedName name="PRINT">#REF!</definedName>
    <definedName name="_xlnm.Print_Area" localSheetId="4">'Agency'!$A$1:$G$31</definedName>
    <definedName name="_xlnm.Print_Area" localSheetId="6">'Change- A &amp; L (2)'!$A$11:$E$43</definedName>
    <definedName name="_xlnm.Print_Area" localSheetId="5">'Change-A &amp; L'!$A$8:$E$51</definedName>
    <definedName name="_xlnm.Print_Area" localSheetId="1">'Changes_FF'!$A$1:$E$52</definedName>
    <definedName name="_xlnm.Print_Area" localSheetId="0">'Net_assets_FF'!$A$1:$F$51</definedName>
    <definedName name="_xlnm.Print_Area" localSheetId="3">'Pension-changes'!$A$1:$K$39</definedName>
    <definedName name="_xlnm.Print_Area" localSheetId="2">'Pension-na'!$A$1:$K$35</definedName>
    <definedName name="Print_Area_MI" localSheetId="4">'Agency'!$C$48:$K$68</definedName>
    <definedName name="Print_Area_MI" localSheetId="6">'Change- A &amp; L (2)'!$A$11:$E$50</definedName>
    <definedName name="Print_Area_MI" localSheetId="5">'Change-A &amp; L'!$A$66:$E$115</definedName>
    <definedName name="Print_Area_MI">#REF!</definedName>
    <definedName name="_xlnm.Print_Titles" localSheetId="6">'Change- A &amp; L (2)'!$1:$9</definedName>
    <definedName name="_xlnm.Print_Titles" localSheetId="5">'Change-A &amp; L'!$1:$7</definedName>
    <definedName name="Print_Titles_MI" localSheetId="4">'Agency'!$33:$43,'Agency'!$A:$A</definedName>
    <definedName name="Print_Titles_MI" localSheetId="6">'Change- A &amp; L (2)'!$3:$9</definedName>
    <definedName name="Print_Titles_MI" localSheetId="5">'Change-A &amp; L'!$3:$7</definedName>
    <definedName name="RANGE01" localSheetId="4">'Agency'!$M$3</definedName>
    <definedName name="range01">#REF!</definedName>
    <definedName name="RANGE71">#REF!</definedName>
    <definedName name="RANGE73">#REF!</definedName>
    <definedName name="RANGE74">#REF!</definedName>
    <definedName name="RANGE74A">#REF!</definedName>
    <definedName name="RANGE76">#REF!</definedName>
    <definedName name="ROW71">#REF!</definedName>
    <definedName name="ROW73">#REF!</definedName>
    <definedName name="ROW74">#REF!</definedName>
    <definedName name="ROW74A">#REF!</definedName>
    <definedName name="ROW76">#REF!</definedName>
    <definedName name="TABLE">#REF!</definedName>
    <definedName name="TITLE" localSheetId="4">'Agency'!#REF!</definedName>
    <definedName name="TITLE" localSheetId="6">'[1]Agency'!#REF!</definedName>
    <definedName name="TITLE" localSheetId="5">'[1]Agency'!#REF!</definedName>
    <definedName name="TITLE">#REF!</definedName>
    <definedName name="TITLE1" localSheetId="4">'Agency'!#REF!</definedName>
    <definedName name="TITLE1" localSheetId="6">'[1]Agency'!#REF!</definedName>
    <definedName name="TITLE1" localSheetId="5">'[1]Agency'!#REF!</definedName>
    <definedName name="TITLE1">#REF!</definedName>
    <definedName name="TITLE2">#REF!</definedName>
    <definedName name="TITLE3">#REF!</definedName>
    <definedName name="TITLE4">#REF!</definedName>
    <definedName name="TITLE5">#REF!</definedName>
    <definedName name="TITLE6">#REF!</definedName>
    <definedName name="TITLE7">#REF!</definedName>
  </definedNames>
  <calcPr fullCalcOnLoad="1" fullPrecision="0"/>
</workbook>
</file>

<file path=xl/sharedStrings.xml><?xml version="1.0" encoding="utf-8"?>
<sst xmlns="http://schemas.openxmlformats.org/spreadsheetml/2006/main" count="397" uniqueCount="191">
  <si>
    <t>Fund</t>
  </si>
  <si>
    <t>Line</t>
  </si>
  <si>
    <t>(Expressed in Thousands)</t>
  </si>
  <si>
    <t>Municipal</t>
  </si>
  <si>
    <t>Employees</t>
  </si>
  <si>
    <t>Teachers</t>
  </si>
  <si>
    <t>Judicial</t>
  </si>
  <si>
    <t>Total</t>
  </si>
  <si>
    <t>Pension Trust</t>
  </si>
  <si>
    <t>Connecticut</t>
  </si>
  <si>
    <t>State</t>
  </si>
  <si>
    <t>Probate</t>
  </si>
  <si>
    <t>Judges</t>
  </si>
  <si>
    <t>Contributions:</t>
  </si>
  <si>
    <t>The accompanying notes are an integral part of the financial statements.</t>
  </si>
  <si>
    <t>Required Supplementary Information</t>
  </si>
  <si>
    <t>Schedules of Funding Progress</t>
  </si>
  <si>
    <t>(Expressed in Millions)</t>
  </si>
  <si>
    <t>(a)</t>
  </si>
  <si>
    <t>(b)</t>
  </si>
  <si>
    <t>(b-a)</t>
  </si>
  <si>
    <t>(a/b)</t>
  </si>
  <si>
    <t>(c)</t>
  </si>
  <si>
    <t>((b-a)/c)</t>
  </si>
  <si>
    <t>Actuarial</t>
  </si>
  <si>
    <t>Unfunded</t>
  </si>
  <si>
    <t xml:space="preserve">UAAL as a </t>
  </si>
  <si>
    <t>Valuation</t>
  </si>
  <si>
    <t>Value of</t>
  </si>
  <si>
    <t>Actuarial Accrued</t>
  </si>
  <si>
    <t>AAL</t>
  </si>
  <si>
    <t>Funded</t>
  </si>
  <si>
    <t>Covered</t>
  </si>
  <si>
    <t>Percentage of</t>
  </si>
  <si>
    <t>Date</t>
  </si>
  <si>
    <t>Assets</t>
  </si>
  <si>
    <t>Liability (AAL)</t>
  </si>
  <si>
    <t>(UAAL)</t>
  </si>
  <si>
    <t>Ratio</t>
  </si>
  <si>
    <t>Payroll</t>
  </si>
  <si>
    <t>Covered Payroll</t>
  </si>
  <si>
    <t>SERS</t>
  </si>
  <si>
    <t>TRS</t>
  </si>
  <si>
    <t>*</t>
  </si>
  <si>
    <t>JRS</t>
  </si>
  <si>
    <t>Schedules of Employer Contributions</t>
  </si>
  <si>
    <t>Annual</t>
  </si>
  <si>
    <t>Fiscal</t>
  </si>
  <si>
    <t>Required</t>
  </si>
  <si>
    <t>Percentage</t>
  </si>
  <si>
    <t>Year</t>
  </si>
  <si>
    <t>Contribution</t>
  </si>
  <si>
    <t>Contributed</t>
  </si>
  <si>
    <t>Statement of Fiduciary Net Assets</t>
  </si>
  <si>
    <t>Fiduciary Funds</t>
  </si>
  <si>
    <t>Trust Funds</t>
  </si>
  <si>
    <t>Investment</t>
  </si>
  <si>
    <t>Agency</t>
  </si>
  <si>
    <t>Funds</t>
  </si>
  <si>
    <t>Private-</t>
  </si>
  <si>
    <t>Purpose</t>
  </si>
  <si>
    <t>Statement of Changes in Fiduciary Net Assets</t>
  </si>
  <si>
    <t>Liabilities</t>
  </si>
  <si>
    <t>Net Assets</t>
  </si>
  <si>
    <t>Held in Trust For:</t>
  </si>
  <si>
    <t>External</t>
  </si>
  <si>
    <t>Investment Pool</t>
  </si>
  <si>
    <t>Trust Fund</t>
  </si>
  <si>
    <t xml:space="preserve">External </t>
  </si>
  <si>
    <t>Securities</t>
  </si>
  <si>
    <t>Change in Net Assets Held In Trust For:</t>
  </si>
  <si>
    <t xml:space="preserve">Pension &amp; </t>
  </si>
  <si>
    <t>Other Employee</t>
  </si>
  <si>
    <t>Benefit</t>
  </si>
  <si>
    <t xml:space="preserve">Escheat </t>
  </si>
  <si>
    <t>Other Employee Benefits</t>
  </si>
  <si>
    <t xml:space="preserve">Net Assets Held in Trust For </t>
  </si>
  <si>
    <t>Agency Funds</t>
  </si>
  <si>
    <t>Receipts</t>
  </si>
  <si>
    <t xml:space="preserve">State </t>
  </si>
  <si>
    <t>Pending</t>
  </si>
  <si>
    <t>Clearing</t>
  </si>
  <si>
    <t>Distribution</t>
  </si>
  <si>
    <t>Activity</t>
  </si>
  <si>
    <t>Other</t>
  </si>
  <si>
    <t>Receivables:</t>
  </si>
  <si>
    <t xml:space="preserve">   Accounts, Net of Allowances</t>
  </si>
  <si>
    <t xml:space="preserve">   From Other Funds</t>
  </si>
  <si>
    <t xml:space="preserve">   Interest</t>
  </si>
  <si>
    <t xml:space="preserve">     Total Assets</t>
  </si>
  <si>
    <t xml:space="preserve">     Total Liabilities</t>
  </si>
  <si>
    <t xml:space="preserve">   Individuals, Organizations, and Other Governments</t>
  </si>
  <si>
    <t xml:space="preserve">       Total Net Assets</t>
  </si>
  <si>
    <t>Additions</t>
  </si>
  <si>
    <t xml:space="preserve">   Plan Members</t>
  </si>
  <si>
    <t xml:space="preserve">   State</t>
  </si>
  <si>
    <t xml:space="preserve">     Total Contributions</t>
  </si>
  <si>
    <t xml:space="preserve">     Total Additions</t>
  </si>
  <si>
    <t>Deductions</t>
  </si>
  <si>
    <t xml:space="preserve">     Total Deductions</t>
  </si>
  <si>
    <t xml:space="preserve">   Pension and Other Employee Benefits</t>
  </si>
  <si>
    <t>Cash and Cash Equivalents</t>
  </si>
  <si>
    <t>Investments</t>
  </si>
  <si>
    <t>Securities Lending Collateral</t>
  </si>
  <si>
    <t>Other Assets</t>
  </si>
  <si>
    <t>Accounts Payable and Accrued Liabilities</t>
  </si>
  <si>
    <t>Securities Lending Obligation</t>
  </si>
  <si>
    <t>Funds Held for Others</t>
  </si>
  <si>
    <t xml:space="preserve">     and Other Governments</t>
  </si>
  <si>
    <t>Pool's Share Transactions</t>
  </si>
  <si>
    <t>Escheat Securities Received</t>
  </si>
  <si>
    <t>Transfers In</t>
  </si>
  <si>
    <t>Administrative Expense</t>
  </si>
  <si>
    <t>Escheat Securities Returned or Sold</t>
  </si>
  <si>
    <t>Distributions to Pool Participants</t>
  </si>
  <si>
    <t>Net Assets - Ending</t>
  </si>
  <si>
    <t xml:space="preserve">   Less: Investment Expense</t>
  </si>
  <si>
    <t>Pension (and Other Employee Benefit) Trust Funds</t>
  </si>
  <si>
    <t>Held in Trust For Employee</t>
  </si>
  <si>
    <t xml:space="preserve">   Pension and Other Benefits</t>
  </si>
  <si>
    <t xml:space="preserve">     Total Net Assets</t>
  </si>
  <si>
    <t xml:space="preserve">Retired </t>
  </si>
  <si>
    <t xml:space="preserve">Policemen, </t>
  </si>
  <si>
    <t>Survivors' Benefits</t>
  </si>
  <si>
    <t>Combining Statement of Assets and Liabilities</t>
  </si>
  <si>
    <t>Insurance</t>
  </si>
  <si>
    <t>Fringe Benefit</t>
  </si>
  <si>
    <t>Companies'</t>
  </si>
  <si>
    <t>Institution</t>
  </si>
  <si>
    <t>Combining Statement of Changes in Assets and Liabilities</t>
  </si>
  <si>
    <t xml:space="preserve">Agency Funds </t>
  </si>
  <si>
    <t/>
  </si>
  <si>
    <t>Balance</t>
  </si>
  <si>
    <t>Deletions</t>
  </si>
  <si>
    <t>Fringe Benefit Clearing</t>
  </si>
  <si>
    <t xml:space="preserve"> Assets</t>
  </si>
  <si>
    <t xml:space="preserve">   Cash and Cash Equivalents</t>
  </si>
  <si>
    <t xml:space="preserve"> Liabilities</t>
  </si>
  <si>
    <t xml:space="preserve">   Funds Held for Others</t>
  </si>
  <si>
    <t>Receipts Pending Distribution</t>
  </si>
  <si>
    <t xml:space="preserve">   Accounts Payable and Accrued Liabilities</t>
  </si>
  <si>
    <t>Insurance Companies Securities</t>
  </si>
  <si>
    <t xml:space="preserve">   Other Assets</t>
  </si>
  <si>
    <t>State Institution Activity</t>
  </si>
  <si>
    <t>continues</t>
  </si>
  <si>
    <t>continued</t>
  </si>
  <si>
    <t>Total - All Agency Funds</t>
  </si>
  <si>
    <t xml:space="preserve">   Accounts, Net of Allowances </t>
  </si>
  <si>
    <t>Combining Statement of Changes in Fiduciary Net Assets</t>
  </si>
  <si>
    <t xml:space="preserve">   State </t>
  </si>
  <si>
    <t xml:space="preserve">   Municipalities</t>
  </si>
  <si>
    <t xml:space="preserve">   Less: Investment Expenses</t>
  </si>
  <si>
    <t xml:space="preserve">      Total Additions</t>
  </si>
  <si>
    <t>Benefit Payments and Refunds</t>
  </si>
  <si>
    <t xml:space="preserve">     Changes in Net Assets</t>
  </si>
  <si>
    <t>End of Year</t>
  </si>
  <si>
    <t>Combining Statement of Fiduciary Net Assets</t>
  </si>
  <si>
    <t>Due to Other Funds</t>
  </si>
  <si>
    <t>Inventories</t>
  </si>
  <si>
    <t xml:space="preserve">   Inventories</t>
  </si>
  <si>
    <t xml:space="preserve">   Individuals, Organizations,  </t>
  </si>
  <si>
    <t xml:space="preserve">Other </t>
  </si>
  <si>
    <t xml:space="preserve">Investment Income </t>
  </si>
  <si>
    <t xml:space="preserve">     Net Investment Income </t>
  </si>
  <si>
    <t xml:space="preserve">   Employees' Pension Benefits (Note 13)</t>
  </si>
  <si>
    <t xml:space="preserve">   From Other Governments</t>
  </si>
  <si>
    <t>Due To Other Funds</t>
  </si>
  <si>
    <t xml:space="preserve">   Due To Other Funds</t>
  </si>
  <si>
    <t>Employee OPEB</t>
  </si>
  <si>
    <t>Plan</t>
  </si>
  <si>
    <t>Teacher</t>
  </si>
  <si>
    <t>Healthcare Plan</t>
  </si>
  <si>
    <t xml:space="preserve">   Other Employee Benefits (Note 15)</t>
  </si>
  <si>
    <t>RTHP</t>
  </si>
  <si>
    <t>Pension and Other Postemployment Benefit Plans</t>
  </si>
  <si>
    <t xml:space="preserve">Net Assets - Beginning  </t>
  </si>
  <si>
    <t xml:space="preserve">Beginning of Year </t>
  </si>
  <si>
    <t xml:space="preserve">         *No actuarial valuation was performed.</t>
  </si>
  <si>
    <t xml:space="preserve">           Actuarial valuations for other postemployment benefit plans are required to be disclosed starting with fiscal year 2008.</t>
  </si>
  <si>
    <t>June 30, 2012</t>
  </si>
  <si>
    <t>For the Fiscal Year Ended June 30, 2012</t>
  </si>
  <si>
    <t>For The Fiscal Year Ended June 30, 2012</t>
  </si>
  <si>
    <t>July 1, 2011</t>
  </si>
  <si>
    <t xml:space="preserve">   Accounts Payable &amp; Accrued Liabilities</t>
  </si>
  <si>
    <t>.</t>
  </si>
  <si>
    <t xml:space="preserve">   Due to Other Funds</t>
  </si>
  <si>
    <t>SEOPEBP</t>
  </si>
  <si>
    <t>Schedules of employer contributions for other postemployment benefit plans (RTPH) were required to be disclosed starting</t>
  </si>
  <si>
    <t>with fiscal year 2008.  SEOPBP did not begin disclosing employer contributions until fiscal year 2012.</t>
  </si>
  <si>
    <t xml:space="preserve">           June 30,2011 was the first year an actuarial valuation for State Employees Other Postemployment Benefit Plan was preformed.</t>
  </si>
  <si>
    <t>Firemen, and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</si>
</sst>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General_)"/>
    <numFmt numFmtId="172" formatCode=";;"/>
    <numFmt numFmtId="173" formatCode="0.0"/>
    <numFmt numFmtId="174" formatCode="0.0%"/>
    <numFmt numFmtId="175" formatCode="_(&quot;$&quot;#,##0.0_);_(&quot;$&quot;\(#,##0.0\);_(&quot;$&quot;&quot;-&quot;??_);_(@_)"/>
    <numFmt numFmtId="176" formatCode="0.000%"/>
    <numFmt numFmtId="177" formatCode="_(&quot;$&quot;#,##0.00_);_(&quot;$&quot;\(#,##0.00\);_(&quot;$&quot;&quot;-&quot;??_);_(@_)"/>
    <numFmt numFmtId="178" formatCode="_(&quot;$&quot;#,##0.000_);_(&quot;$&quot;\(#,##0.000\);_(&quot;$&quot;&quot;-&quot;??_);_(@_)"/>
    <numFmt numFmtId="179" formatCode="\(0.0\)%"/>
    <numFmt numFmtId="180" formatCode="#,##0;[Red]#,##0"/>
    <numFmt numFmtId="181" formatCode="m/d/yy\ h:mm\ AM/PM"/>
    <numFmt numFmtId="182" formatCode="mmmm\ d\,\ yyyy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mmm\-yyyy"/>
    <numFmt numFmtId="187" formatCode="#,##0.0"/>
    <numFmt numFmtId="188" formatCode="&quot;$&quot;#,##0.0_);\(&quot;$&quot;#,##0.0\)"/>
    <numFmt numFmtId="189" formatCode="_(&quot;$&quot;* #,##0.0_);_(&quot;$&quot;* \(#,##0.0\);_(&quot;$&quot;* &quot;-&quot;?_);_(@_)"/>
    <numFmt numFmtId="190" formatCode="[$-409]dddd\,\ mmmm\ dd\,\ yyyy"/>
    <numFmt numFmtId="191" formatCode="[$-409]m/d/yy\ h:mm\ AM/PM;@"/>
    <numFmt numFmtId="192" formatCode="m/d/yy;@"/>
    <numFmt numFmtId="193" formatCode="m/d/yy\ h:mm;@"/>
    <numFmt numFmtId="194" formatCode="&quot;$&quot;#,##0.0"/>
  </numFmts>
  <fonts count="69">
    <font>
      <sz val="10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Accounting"/>
      <sz val="10"/>
      <name val="Times New Roman"/>
      <family val="1"/>
    </font>
    <font>
      <sz val="12"/>
      <name val="Times New Roman"/>
      <family val="1"/>
    </font>
    <font>
      <u val="doubleAccounting"/>
      <sz val="10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u val="single"/>
      <sz val="8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Accounting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2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b/>
      <sz val="8"/>
      <name val="Times New Roman"/>
      <family val="1"/>
    </font>
    <font>
      <b/>
      <u val="singleAccounting"/>
      <sz val="10"/>
      <name val="Times New Roman"/>
      <family val="1"/>
    </font>
    <font>
      <b/>
      <u val="doubleAccounting"/>
      <sz val="10"/>
      <name val="Times New Roman"/>
      <family val="1"/>
    </font>
    <font>
      <sz val="8"/>
      <name val="Times New Roman"/>
      <family val="1"/>
    </font>
    <font>
      <b/>
      <sz val="10"/>
      <name val="Helv"/>
      <family val="0"/>
    </font>
    <font>
      <b/>
      <sz val="10"/>
      <color indexed="8"/>
      <name val="Helv"/>
      <family val="0"/>
    </font>
    <font>
      <sz val="10"/>
      <color indexed="18"/>
      <name val="Times New Roman"/>
      <family val="1"/>
    </font>
    <font>
      <sz val="10"/>
      <name val="Arial"/>
      <family val="2"/>
    </font>
    <font>
      <u val="double"/>
      <sz val="10"/>
      <name val="Times New Roman"/>
      <family val="1"/>
    </font>
    <font>
      <b/>
      <u val="single"/>
      <sz val="16"/>
      <name val="Times New Roman"/>
      <family val="1"/>
    </font>
    <font>
      <b/>
      <sz val="16"/>
      <name val="Helv"/>
      <family val="0"/>
    </font>
    <font>
      <b/>
      <sz val="12"/>
      <name val="Times New Roman"/>
      <family val="1"/>
    </font>
    <font>
      <b/>
      <sz val="12"/>
      <name val="Helv"/>
      <family val="0"/>
    </font>
    <font>
      <u val="doubleAccounting"/>
      <sz val="10"/>
      <color indexed="8"/>
      <name val="Times New Roman"/>
      <family val="1"/>
    </font>
    <font>
      <b/>
      <u val="single"/>
      <sz val="10"/>
      <color indexed="18"/>
      <name val="Times New Roman"/>
      <family val="1"/>
    </font>
    <font>
      <u val="singleAccounting"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u val="singleAccounting"/>
      <sz val="10"/>
      <color indexed="18"/>
      <name val="Times New Roman"/>
      <family val="1"/>
    </font>
    <font>
      <u val="double"/>
      <sz val="10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i/>
      <sz val="2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3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6" borderId="0" applyNumberFormat="0" applyBorder="0" applyAlignment="0" applyProtection="0"/>
    <xf numFmtId="0" fontId="68" fillId="4" borderId="0" applyNumberFormat="0" applyBorder="0" applyAlignment="0" applyProtection="0"/>
    <xf numFmtId="0" fontId="67" fillId="6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67" fillId="6" borderId="0" applyNumberFormat="0" applyBorder="0" applyAlignment="0" applyProtection="0"/>
    <xf numFmtId="0" fontId="67" fillId="3" borderId="0" applyNumberFormat="0" applyBorder="0" applyAlignment="0" applyProtection="0"/>
    <xf numFmtId="0" fontId="67" fillId="11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58" fillId="15" borderId="0" applyNumberFormat="0" applyBorder="0" applyAlignment="0" applyProtection="0"/>
    <xf numFmtId="0" fontId="62" fillId="16" borderId="1" applyNumberFormat="0" applyAlignment="0" applyProtection="0"/>
    <xf numFmtId="0" fontId="6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7" fillId="6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0" fillId="7" borderId="1" applyNumberFormat="0" applyAlignment="0" applyProtection="0"/>
    <xf numFmtId="0" fontId="63" fillId="0" borderId="6" applyNumberFormat="0" applyFill="0" applyAlignment="0" applyProtection="0"/>
    <xf numFmtId="0" fontId="59" fillId="7" borderId="0" applyNumberFormat="0" applyBorder="0" applyAlignment="0" applyProtection="0"/>
    <xf numFmtId="37" fontId="0" fillId="0" borderId="0">
      <alignment/>
      <protection/>
    </xf>
    <xf numFmtId="171" fontId="0" fillId="0" borderId="0">
      <alignment/>
      <protection/>
    </xf>
    <xf numFmtId="0" fontId="38" fillId="0" borderId="0">
      <alignment/>
      <protection/>
    </xf>
    <xf numFmtId="0" fontId="0" fillId="4" borderId="7" applyNumberFormat="0" applyFont="0" applyAlignment="0" applyProtection="0"/>
    <xf numFmtId="0" fontId="61" fillId="1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8" fontId="7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68" fontId="7" fillId="0" borderId="0" xfId="42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68" fontId="7" fillId="0" borderId="0" xfId="42" applyNumberFormat="1" applyFont="1" applyAlignment="1">
      <alignment/>
    </xf>
    <xf numFmtId="170" fontId="9" fillId="0" borderId="0" xfId="46" applyNumberFormat="1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174" fontId="0" fillId="0" borderId="0" xfId="62" applyNumberFormat="1" applyFont="1" applyAlignment="1">
      <alignment/>
    </xf>
    <xf numFmtId="175" fontId="0" fillId="0" borderId="0" xfId="46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9" fontId="8" fillId="0" borderId="0" xfId="62" applyNumberFormat="1" applyFont="1" applyAlignment="1" quotePrefix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16" fontId="1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174" fontId="11" fillId="0" borderId="0" xfId="62" applyNumberFormat="1" applyFont="1" applyAlignment="1">
      <alignment horizontal="center"/>
    </xf>
    <xf numFmtId="9" fontId="11" fillId="0" borderId="0" xfId="62" applyNumberFormat="1" applyFont="1" applyAlignment="1" quotePrefix="1">
      <alignment horizontal="center"/>
    </xf>
    <xf numFmtId="10" fontId="11" fillId="0" borderId="0" xfId="62" applyNumberFormat="1" applyFont="1" applyAlignment="1">
      <alignment horizontal="center"/>
    </xf>
    <xf numFmtId="9" fontId="11" fillId="0" borderId="0" xfId="62" applyNumberFormat="1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4" fillId="0" borderId="0" xfId="0" applyFont="1" applyAlignment="1" quotePrefix="1">
      <alignment horizontal="left"/>
    </xf>
    <xf numFmtId="0" fontId="1" fillId="0" borderId="0" xfId="0" applyFont="1" applyBorder="1" applyAlignment="1">
      <alignment horizontal="center"/>
    </xf>
    <xf numFmtId="14" fontId="0" fillId="0" borderId="0" xfId="0" applyNumberFormat="1" applyAlignment="1" quotePrefix="1">
      <alignment/>
    </xf>
    <xf numFmtId="14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0" fillId="0" borderId="0" xfId="46" applyNumberFormat="1" applyFont="1" applyBorder="1" applyAlignment="1">
      <alignment/>
    </xf>
    <xf numFmtId="174" fontId="0" fillId="0" borderId="0" xfId="62" applyNumberFormat="1" applyFont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14" fontId="0" fillId="0" borderId="0" xfId="0" applyNumberForma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2" fillId="0" borderId="0" xfId="0" applyFont="1" applyAlignment="1">
      <alignment/>
    </xf>
    <xf numFmtId="170" fontId="22" fillId="0" borderId="0" xfId="0" applyNumberFormat="1" applyFont="1" applyBorder="1" applyAlignment="1">
      <alignment/>
    </xf>
    <xf numFmtId="168" fontId="22" fillId="0" borderId="0" xfId="42" applyNumberFormat="1" applyFont="1" applyBorder="1" applyAlignment="1">
      <alignment/>
    </xf>
    <xf numFmtId="168" fontId="23" fillId="0" borderId="0" xfId="42" applyNumberFormat="1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Alignment="1" quotePrefix="1">
      <alignment horizontal="left"/>
    </xf>
    <xf numFmtId="170" fontId="22" fillId="0" borderId="0" xfId="0" applyNumberFormat="1" applyFont="1" applyAlignment="1">
      <alignment/>
    </xf>
    <xf numFmtId="0" fontId="20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 quotePrefix="1">
      <alignment horizontal="left"/>
    </xf>
    <xf numFmtId="0" fontId="27" fillId="0" borderId="0" xfId="0" applyFont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 applyProtection="1">
      <alignment horizontal="right"/>
      <protection/>
    </xf>
    <xf numFmtId="170" fontId="30" fillId="0" borderId="0" xfId="0" applyNumberFormat="1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2" fillId="0" borderId="0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Font="1" applyAlignment="1">
      <alignment/>
    </xf>
    <xf numFmtId="168" fontId="0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0" fontId="0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43" fontId="7" fillId="0" borderId="0" xfId="42" applyFont="1" applyAlignment="1">
      <alignment/>
    </xf>
    <xf numFmtId="170" fontId="32" fillId="0" borderId="0" xfId="46" applyNumberFormat="1" applyFont="1" applyAlignment="1">
      <alignment/>
    </xf>
    <xf numFmtId="0" fontId="8" fillId="0" borderId="0" xfId="0" applyFont="1" applyAlignment="1" applyProtection="1" quotePrefix="1">
      <alignment horizontal="left"/>
      <protection/>
    </xf>
    <xf numFmtId="166" fontId="0" fillId="0" borderId="0" xfId="0" applyNumberFormat="1" applyFont="1" applyBorder="1" applyAlignment="1">
      <alignment/>
    </xf>
    <xf numFmtId="0" fontId="4" fillId="0" borderId="0" xfId="0" applyFont="1" applyAlignment="1" applyProtection="1" quotePrefix="1">
      <alignment horizontal="center"/>
      <protection/>
    </xf>
    <xf numFmtId="172" fontId="0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quotePrefix="1">
      <alignment horizontal="center"/>
    </xf>
    <xf numFmtId="0" fontId="4" fillId="0" borderId="0" xfId="0" applyFont="1" applyAlignment="1" applyProtection="1">
      <alignment horizontal="center"/>
      <protection/>
    </xf>
    <xf numFmtId="43" fontId="0" fillId="0" borderId="0" xfId="42" applyFont="1" applyAlignment="1">
      <alignment/>
    </xf>
    <xf numFmtId="0" fontId="3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2" fillId="0" borderId="0" xfId="0" applyFont="1" applyAlignment="1" quotePrefix="1">
      <alignment horizontal="left"/>
    </xf>
    <xf numFmtId="168" fontId="0" fillId="0" borderId="0" xfId="42" applyNumberFormat="1" applyFont="1" applyBorder="1" applyAlignment="1">
      <alignment/>
    </xf>
    <xf numFmtId="170" fontId="0" fillId="0" borderId="0" xfId="46" applyNumberFormat="1" applyFont="1" applyBorder="1" applyAlignment="1">
      <alignment/>
    </xf>
    <xf numFmtId="170" fontId="22" fillId="0" borderId="0" xfId="46" applyNumberFormat="1" applyFont="1" applyAlignment="1">
      <alignment/>
    </xf>
    <xf numFmtId="168" fontId="22" fillId="0" borderId="0" xfId="42" applyNumberFormat="1" applyFont="1" applyAlignment="1">
      <alignment/>
    </xf>
    <xf numFmtId="168" fontId="23" fillId="0" borderId="0" xfId="42" applyNumberFormat="1" applyFont="1" applyAlignment="1">
      <alignment/>
    </xf>
    <xf numFmtId="170" fontId="33" fillId="0" borderId="0" xfId="0" applyNumberFormat="1" applyFont="1" applyBorder="1" applyAlignment="1">
      <alignment/>
    </xf>
    <xf numFmtId="170" fontId="0" fillId="0" borderId="0" xfId="46" applyNumberFormat="1" applyFont="1" applyAlignment="1">
      <alignment/>
    </xf>
    <xf numFmtId="0" fontId="0" fillId="0" borderId="0" xfId="0" applyFont="1" applyAlignment="1" applyProtection="1" quotePrefix="1">
      <alignment horizontal="left"/>
      <protection/>
    </xf>
    <xf numFmtId="170" fontId="9" fillId="0" borderId="0" xfId="46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1" fillId="0" borderId="0" xfId="0" applyNumberFormat="1" applyFont="1" applyBorder="1" applyAlignment="1">
      <alignment/>
    </xf>
    <xf numFmtId="166" fontId="0" fillId="0" borderId="0" xfId="59" applyNumberFormat="1" applyFont="1">
      <alignment/>
      <protection/>
    </xf>
    <xf numFmtId="0" fontId="0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5" fillId="0" borderId="0" xfId="59" applyFont="1">
      <alignment/>
      <protection/>
    </xf>
    <xf numFmtId="182" fontId="8" fillId="0" borderId="0" xfId="59" applyNumberFormat="1" applyFont="1" applyAlignment="1" quotePrefix="1">
      <alignment horizontal="left"/>
      <protection/>
    </xf>
    <xf numFmtId="0" fontId="8" fillId="0" borderId="0" xfId="59" applyFont="1">
      <alignment/>
      <protection/>
    </xf>
    <xf numFmtId="0" fontId="0" fillId="0" borderId="0" xfId="59" applyFont="1" applyBorder="1">
      <alignment/>
      <protection/>
    </xf>
    <xf numFmtId="0" fontId="1" fillId="0" borderId="0" xfId="59" applyFont="1">
      <alignment/>
      <protection/>
    </xf>
    <xf numFmtId="0" fontId="4" fillId="0" borderId="0" xfId="59" applyFont="1" applyAlignment="1" quotePrefix="1">
      <alignment horizontal="center"/>
      <protection/>
    </xf>
    <xf numFmtId="0" fontId="20" fillId="0" borderId="0" xfId="59" applyFont="1" applyBorder="1" applyAlignment="1" quotePrefix="1">
      <alignment horizontal="left"/>
      <protection/>
    </xf>
    <xf numFmtId="0" fontId="0" fillId="0" borderId="0" xfId="59" applyFont="1" applyAlignment="1" quotePrefix="1">
      <alignment horizontal="left"/>
      <protection/>
    </xf>
    <xf numFmtId="168" fontId="0" fillId="0" borderId="0" xfId="59" applyNumberFormat="1" applyFont="1">
      <alignment/>
      <protection/>
    </xf>
    <xf numFmtId="168" fontId="0" fillId="0" borderId="0" xfId="59" applyNumberFormat="1" applyFont="1" applyBorder="1">
      <alignment/>
      <protection/>
    </xf>
    <xf numFmtId="0" fontId="22" fillId="0" borderId="0" xfId="59" applyFont="1" applyBorder="1" applyAlignment="1" quotePrefix="1">
      <alignment horizontal="left"/>
      <protection/>
    </xf>
    <xf numFmtId="0" fontId="22" fillId="0" borderId="0" xfId="59" applyFont="1" applyBorder="1">
      <alignment/>
      <protection/>
    </xf>
    <xf numFmtId="0" fontId="0" fillId="0" borderId="0" xfId="59" applyFont="1" applyBorder="1" applyAlignment="1" quotePrefix="1">
      <alignment horizontal="left"/>
      <protection/>
    </xf>
    <xf numFmtId="168" fontId="7" fillId="0" borderId="0" xfId="59" applyNumberFormat="1" applyFont="1" applyBorder="1">
      <alignment/>
      <protection/>
    </xf>
    <xf numFmtId="43" fontId="22" fillId="0" borderId="0" xfId="59" applyNumberFormat="1" applyFont="1" applyBorder="1">
      <alignment/>
      <protection/>
    </xf>
    <xf numFmtId="168" fontId="23" fillId="0" borderId="0" xfId="59" applyNumberFormat="1" applyFont="1" applyBorder="1">
      <alignment/>
      <protection/>
    </xf>
    <xf numFmtId="43" fontId="0" fillId="0" borderId="0" xfId="42" applyFont="1" applyBorder="1" applyAlignment="1">
      <alignment/>
    </xf>
    <xf numFmtId="170" fontId="0" fillId="0" borderId="0" xfId="59" applyNumberFormat="1" applyFont="1">
      <alignment/>
      <protection/>
    </xf>
    <xf numFmtId="0" fontId="22" fillId="0" borderId="0" xfId="59" applyFont="1">
      <alignment/>
      <protection/>
    </xf>
    <xf numFmtId="168" fontId="22" fillId="0" borderId="0" xfId="59" applyNumberFormat="1" applyFont="1">
      <alignment/>
      <protection/>
    </xf>
    <xf numFmtId="0" fontId="4" fillId="0" borderId="0" xfId="59" applyFont="1" applyAlignment="1">
      <alignment horizontal="center"/>
      <protection/>
    </xf>
    <xf numFmtId="0" fontId="1" fillId="0" borderId="0" xfId="59" applyFont="1" applyAlignment="1" applyProtection="1" quotePrefix="1">
      <alignment horizontal="center"/>
      <protection/>
    </xf>
    <xf numFmtId="0" fontId="1" fillId="0" borderId="0" xfId="59" applyFont="1" applyBorder="1" applyAlignment="1" quotePrefix="1">
      <alignment horizontal="center"/>
      <protection/>
    </xf>
    <xf numFmtId="0" fontId="1" fillId="0" borderId="0" xfId="59" applyFont="1" applyAlignment="1" quotePrefix="1">
      <alignment horizontal="center"/>
      <protection/>
    </xf>
    <xf numFmtId="168" fontId="0" fillId="0" borderId="0" xfId="42" applyNumberFormat="1" applyFont="1" applyAlignment="1">
      <alignment/>
    </xf>
    <xf numFmtId="37" fontId="19" fillId="16" borderId="0" xfId="57" applyFont="1" applyFill="1" applyAlignment="1" applyProtection="1" quotePrefix="1">
      <alignment horizontal="left"/>
      <protection/>
    </xf>
    <xf numFmtId="22" fontId="4" fillId="0" borderId="0" xfId="57" applyNumberFormat="1" applyFont="1" applyBorder="1" applyAlignment="1">
      <alignment horizontal="center"/>
      <protection/>
    </xf>
    <xf numFmtId="37" fontId="0" fillId="0" borderId="0" xfId="57" applyBorder="1">
      <alignment/>
      <protection/>
    </xf>
    <xf numFmtId="37" fontId="15" fillId="16" borderId="0" xfId="57" applyFont="1" applyFill="1" applyBorder="1" applyAlignment="1" quotePrefix="1">
      <alignment horizontal="right"/>
      <protection/>
    </xf>
    <xf numFmtId="37" fontId="1" fillId="0" borderId="0" xfId="57" applyFont="1" applyAlignment="1">
      <alignment horizontal="center"/>
      <protection/>
    </xf>
    <xf numFmtId="37" fontId="1" fillId="0" borderId="0" xfId="57" applyFont="1" applyBorder="1" applyAlignment="1">
      <alignment horizontal="center"/>
      <protection/>
    </xf>
    <xf numFmtId="37" fontId="0" fillId="0" borderId="0" xfId="57">
      <alignment/>
      <protection/>
    </xf>
    <xf numFmtId="37" fontId="5" fillId="0" borderId="0" xfId="57" applyFont="1" applyBorder="1" applyAlignment="1" applyProtection="1">
      <alignment horizontal="left"/>
      <protection/>
    </xf>
    <xf numFmtId="37" fontId="5" fillId="0" borderId="0" xfId="57" applyFont="1" applyAlignment="1" applyProtection="1">
      <alignment horizontal="left"/>
      <protection/>
    </xf>
    <xf numFmtId="22" fontId="40" fillId="0" borderId="0" xfId="57" applyNumberFormat="1" applyFont="1" applyAlignment="1">
      <alignment horizontal="center"/>
      <protection/>
    </xf>
    <xf numFmtId="37" fontId="41" fillId="0" borderId="0" xfId="57" applyFont="1">
      <alignment/>
      <protection/>
    </xf>
    <xf numFmtId="37" fontId="6" fillId="0" borderId="0" xfId="57" applyFont="1">
      <alignment/>
      <protection/>
    </xf>
    <xf numFmtId="22" fontId="40" fillId="0" borderId="0" xfId="57" applyNumberFormat="1" applyFont="1" applyAlignment="1">
      <alignment horizontal="right"/>
      <protection/>
    </xf>
    <xf numFmtId="37" fontId="6" fillId="0" borderId="0" xfId="57" applyFont="1" applyBorder="1">
      <alignment/>
      <protection/>
    </xf>
    <xf numFmtId="168" fontId="6" fillId="0" borderId="0" xfId="44" applyNumberFormat="1" applyFont="1" applyBorder="1" applyAlignment="1">
      <alignment/>
    </xf>
    <xf numFmtId="168" fontId="6" fillId="0" borderId="0" xfId="44" applyNumberFormat="1" applyFont="1" applyAlignment="1">
      <alignment/>
    </xf>
    <xf numFmtId="37" fontId="6" fillId="0" borderId="0" xfId="57" applyFont="1" applyAlignment="1" applyProtection="1">
      <alignment horizontal="left"/>
      <protection/>
    </xf>
    <xf numFmtId="37" fontId="6" fillId="0" borderId="0" xfId="57" applyNumberFormat="1" applyFont="1" applyProtection="1">
      <alignment/>
      <protection/>
    </xf>
    <xf numFmtId="37" fontId="8" fillId="0" borderId="0" xfId="57" applyFont="1" applyAlignment="1" applyProtection="1" quotePrefix="1">
      <alignment horizontal="left"/>
      <protection/>
    </xf>
    <xf numFmtId="37" fontId="42" fillId="0" borderId="0" xfId="57" applyFont="1" applyAlignment="1" applyProtection="1">
      <alignment horizontal="left"/>
      <protection/>
    </xf>
    <xf numFmtId="37" fontId="43" fillId="0" borderId="0" xfId="57" applyFont="1">
      <alignment/>
      <protection/>
    </xf>
    <xf numFmtId="37" fontId="8" fillId="0" borderId="0" xfId="57" applyFont="1">
      <alignment/>
      <protection/>
    </xf>
    <xf numFmtId="37" fontId="8" fillId="0" borderId="0" xfId="57" applyFont="1" applyBorder="1">
      <alignment/>
      <protection/>
    </xf>
    <xf numFmtId="168" fontId="8" fillId="0" borderId="0" xfId="44" applyNumberFormat="1" applyFont="1" applyBorder="1" applyAlignment="1">
      <alignment/>
    </xf>
    <xf numFmtId="168" fontId="8" fillId="0" borderId="0" xfId="44" applyNumberFormat="1" applyFont="1" applyAlignment="1">
      <alignment/>
    </xf>
    <xf numFmtId="164" fontId="8" fillId="0" borderId="0" xfId="57" applyNumberFormat="1" applyFont="1" applyAlignment="1" applyProtection="1">
      <alignment/>
      <protection/>
    </xf>
    <xf numFmtId="37" fontId="8" fillId="0" borderId="0" xfId="57" applyFont="1" applyProtection="1">
      <alignment/>
      <protection/>
    </xf>
    <xf numFmtId="37" fontId="8" fillId="0" borderId="0" xfId="57" applyFont="1" applyAlignment="1" applyProtection="1">
      <alignment/>
      <protection/>
    </xf>
    <xf numFmtId="37" fontId="8" fillId="0" borderId="0" xfId="57" applyNumberFormat="1" applyFont="1" applyAlignment="1" applyProtection="1">
      <alignment/>
      <protection/>
    </xf>
    <xf numFmtId="37" fontId="8" fillId="0" borderId="0" xfId="57" applyNumberFormat="1" applyFont="1" applyProtection="1">
      <alignment/>
      <protection/>
    </xf>
    <xf numFmtId="37" fontId="8" fillId="0" borderId="0" xfId="57" applyFont="1" applyAlignment="1" applyProtection="1">
      <alignment horizontal="left"/>
      <protection/>
    </xf>
    <xf numFmtId="37" fontId="42" fillId="0" borderId="0" xfId="57" applyFont="1" applyBorder="1" applyAlignment="1" applyProtection="1">
      <alignment horizontal="left"/>
      <protection/>
    </xf>
    <xf numFmtId="37" fontId="43" fillId="0" borderId="0" xfId="57" applyFont="1" applyBorder="1">
      <alignment/>
      <protection/>
    </xf>
    <xf numFmtId="37" fontId="43" fillId="0" borderId="0" xfId="57" applyFont="1" applyBorder="1" applyAlignment="1" applyProtection="1">
      <alignment horizontal="left"/>
      <protection/>
    </xf>
    <xf numFmtId="37" fontId="35" fillId="0" borderId="0" xfId="57" applyFont="1">
      <alignment/>
      <protection/>
    </xf>
    <xf numFmtId="37" fontId="0" fillId="0" borderId="0" xfId="57" applyFont="1" applyBorder="1">
      <alignment/>
      <protection/>
    </xf>
    <xf numFmtId="168" fontId="0" fillId="0" borderId="0" xfId="44" applyNumberFormat="1" applyFont="1" applyBorder="1" applyAlignment="1">
      <alignment/>
    </xf>
    <xf numFmtId="168" fontId="0" fillId="0" borderId="0" xfId="44" applyNumberFormat="1" applyFont="1" applyAlignment="1">
      <alignment/>
    </xf>
    <xf numFmtId="164" fontId="0" fillId="0" borderId="0" xfId="57" applyNumberFormat="1" applyAlignment="1" applyProtection="1">
      <alignment/>
      <protection/>
    </xf>
    <xf numFmtId="37" fontId="0" fillId="0" borderId="0" xfId="57" applyProtection="1">
      <alignment/>
      <protection/>
    </xf>
    <xf numFmtId="37" fontId="0" fillId="0" borderId="0" xfId="57" applyAlignment="1" applyProtection="1">
      <alignment/>
      <protection/>
    </xf>
    <xf numFmtId="37" fontId="0" fillId="0" borderId="0" xfId="57" applyNumberFormat="1" applyAlignment="1" applyProtection="1">
      <alignment/>
      <protection/>
    </xf>
    <xf numFmtId="37" fontId="0" fillId="0" borderId="0" xfId="57" applyNumberFormat="1" applyProtection="1">
      <alignment/>
      <protection/>
    </xf>
    <xf numFmtId="37" fontId="1" fillId="0" borderId="0" xfId="57" applyFont="1">
      <alignment/>
      <protection/>
    </xf>
    <xf numFmtId="37" fontId="0" fillId="0" borderId="0" xfId="57" applyBorder="1" applyAlignment="1" quotePrefix="1">
      <alignment horizontal="left"/>
      <protection/>
    </xf>
    <xf numFmtId="37" fontId="36" fillId="0" borderId="0" xfId="57" applyFont="1" applyAlignment="1">
      <alignment horizontal="center"/>
      <protection/>
    </xf>
    <xf numFmtId="37" fontId="22" fillId="0" borderId="0" xfId="57" applyFont="1">
      <alignment/>
      <protection/>
    </xf>
    <xf numFmtId="37" fontId="37" fillId="0" borderId="0" xfId="57" applyFont="1">
      <alignment/>
      <protection/>
    </xf>
    <xf numFmtId="37" fontId="1" fillId="0" borderId="0" xfId="57" applyFont="1" applyAlignment="1">
      <alignment horizontal="center"/>
      <protection/>
    </xf>
    <xf numFmtId="37" fontId="20" fillId="0" borderId="0" xfId="57" applyFont="1" applyAlignment="1">
      <alignment horizontal="center"/>
      <protection/>
    </xf>
    <xf numFmtId="37" fontId="22" fillId="0" borderId="0" xfId="57" applyFont="1" applyBorder="1">
      <alignment/>
      <protection/>
    </xf>
    <xf numFmtId="37" fontId="37" fillId="0" borderId="0" xfId="57" applyFont="1" applyBorder="1">
      <alignment/>
      <protection/>
    </xf>
    <xf numFmtId="37" fontId="20" fillId="0" borderId="0" xfId="57" applyFont="1" applyAlignment="1" quotePrefix="1">
      <alignment horizontal="center"/>
      <protection/>
    </xf>
    <xf numFmtId="0" fontId="0" fillId="0" borderId="0" xfId="57" applyNumberFormat="1" applyBorder="1">
      <alignment/>
      <protection/>
    </xf>
    <xf numFmtId="41" fontId="24" fillId="0" borderId="0" xfId="57" applyNumberFormat="1" applyFont="1" applyBorder="1" applyAlignment="1">
      <alignment horizontal="center"/>
      <protection/>
    </xf>
    <xf numFmtId="37" fontId="4" fillId="0" borderId="0" xfId="57" applyFont="1" applyBorder="1" applyAlignment="1">
      <alignment horizontal="center"/>
      <protection/>
    </xf>
    <xf numFmtId="0" fontId="20" fillId="0" borderId="0" xfId="57" applyNumberFormat="1" applyFont="1" applyBorder="1" applyAlignment="1" quotePrefix="1">
      <alignment horizontal="left"/>
      <protection/>
    </xf>
    <xf numFmtId="166" fontId="0" fillId="0" borderId="0" xfId="57" applyNumberFormat="1" applyFont="1" applyProtection="1">
      <alignment/>
      <protection/>
    </xf>
    <xf numFmtId="166" fontId="0" fillId="0" borderId="0" xfId="57" applyNumberFormat="1" applyFont="1" applyBorder="1" applyAlignment="1" quotePrefix="1">
      <alignment horizontal="left"/>
      <protection/>
    </xf>
    <xf numFmtId="166" fontId="0" fillId="0" borderId="0" xfId="57" applyNumberFormat="1" applyAlignment="1" quotePrefix="1">
      <alignment horizontal="left"/>
      <protection/>
    </xf>
    <xf numFmtId="0" fontId="0" fillId="0" borderId="0" xfId="57" applyNumberFormat="1" applyFont="1" applyBorder="1" applyAlignment="1">
      <alignment horizontal="left"/>
      <protection/>
    </xf>
    <xf numFmtId="44" fontId="0" fillId="0" borderId="0" xfId="46" applyFont="1" applyAlignment="1">
      <alignment/>
    </xf>
    <xf numFmtId="0" fontId="0" fillId="0" borderId="0" xfId="57" applyNumberFormat="1" applyFont="1" applyBorder="1" applyAlignment="1" quotePrefix="1">
      <alignment horizontal="left"/>
      <protection/>
    </xf>
    <xf numFmtId="168" fontId="22" fillId="0" borderId="0" xfId="44" applyNumberFormat="1" applyFont="1" applyAlignment="1">
      <alignment/>
    </xf>
    <xf numFmtId="168" fontId="23" fillId="0" borderId="0" xfId="44" applyNumberFormat="1" applyFont="1" applyAlignment="1">
      <alignment/>
    </xf>
    <xf numFmtId="168" fontId="7" fillId="0" borderId="0" xfId="44" applyNumberFormat="1" applyFont="1" applyAlignment="1">
      <alignment/>
    </xf>
    <xf numFmtId="0" fontId="22" fillId="0" borderId="0" xfId="57" applyNumberFormat="1" applyFont="1" applyBorder="1" applyAlignment="1" quotePrefix="1">
      <alignment horizontal="left"/>
      <protection/>
    </xf>
    <xf numFmtId="170" fontId="9" fillId="0" borderId="0" xfId="57" applyNumberFormat="1" applyFont="1" applyBorder="1">
      <alignment/>
      <protection/>
    </xf>
    <xf numFmtId="170" fontId="33" fillId="0" borderId="0" xfId="57" applyNumberFormat="1" applyFont="1" applyBorder="1">
      <alignment/>
      <protection/>
    </xf>
    <xf numFmtId="164" fontId="0" fillId="0" borderId="0" xfId="57" applyNumberFormat="1" applyFont="1" applyAlignment="1" applyProtection="1">
      <alignment/>
      <protection/>
    </xf>
    <xf numFmtId="37" fontId="0" fillId="0" borderId="0" xfId="57" applyFont="1" applyProtection="1">
      <alignment/>
      <protection/>
    </xf>
    <xf numFmtId="37" fontId="0" fillId="0" borderId="0" xfId="57" applyFont="1" applyAlignment="1" applyProtection="1">
      <alignment/>
      <protection/>
    </xf>
    <xf numFmtId="37" fontId="0" fillId="0" borderId="0" xfId="57" applyNumberFormat="1" applyFont="1" applyAlignment="1" applyProtection="1">
      <alignment/>
      <protection/>
    </xf>
    <xf numFmtId="37" fontId="0" fillId="0" borderId="0" xfId="57" applyNumberFormat="1" applyFont="1" applyProtection="1">
      <alignment/>
      <protection/>
    </xf>
    <xf numFmtId="37" fontId="0" fillId="0" borderId="0" xfId="57" applyFont="1">
      <alignment/>
      <protection/>
    </xf>
    <xf numFmtId="0" fontId="0" fillId="0" borderId="0" xfId="57" applyNumberFormat="1" applyFont="1" applyBorder="1">
      <alignment/>
      <protection/>
    </xf>
    <xf numFmtId="164" fontId="0" fillId="0" borderId="0" xfId="57" applyNumberFormat="1" applyProtection="1">
      <alignment/>
      <protection/>
    </xf>
    <xf numFmtId="37" fontId="34" fillId="0" borderId="0" xfId="57" applyFont="1">
      <alignment/>
      <protection/>
    </xf>
    <xf numFmtId="37" fontId="0" fillId="0" borderId="0" xfId="57" applyAlignment="1" applyProtection="1">
      <alignment horizontal="left"/>
      <protection/>
    </xf>
    <xf numFmtId="164" fontId="0" fillId="0" borderId="0" xfId="57" applyNumberFormat="1" applyAlignment="1" applyProtection="1">
      <alignment horizontal="center"/>
      <protection/>
    </xf>
    <xf numFmtId="37" fontId="0" fillId="0" borderId="0" xfId="57" applyAlignment="1" applyProtection="1">
      <alignment horizontal="center"/>
      <protection/>
    </xf>
    <xf numFmtId="164" fontId="0" fillId="0" borderId="0" xfId="57" applyNumberFormat="1" applyAlignment="1" applyProtection="1">
      <alignment horizontal="fill"/>
      <protection/>
    </xf>
    <xf numFmtId="37" fontId="0" fillId="0" borderId="0" xfId="57" applyAlignment="1" applyProtection="1">
      <alignment horizontal="fill"/>
      <protection/>
    </xf>
    <xf numFmtId="171" fontId="19" fillId="0" borderId="0" xfId="58" applyFont="1" applyAlignment="1" applyProtection="1" quotePrefix="1">
      <alignment horizontal="left"/>
      <protection/>
    </xf>
    <xf numFmtId="171" fontId="0" fillId="0" borderId="0" xfId="58" applyBorder="1">
      <alignment/>
      <protection/>
    </xf>
    <xf numFmtId="171" fontId="0" fillId="0" borderId="0" xfId="58">
      <alignment/>
      <protection/>
    </xf>
    <xf numFmtId="14" fontId="4" fillId="0" borderId="0" xfId="58" applyNumberFormat="1" applyFont="1" applyAlignment="1">
      <alignment horizontal="center"/>
      <protection/>
    </xf>
    <xf numFmtId="171" fontId="5" fillId="0" borderId="0" xfId="58" applyFont="1" applyBorder="1" applyAlignment="1" applyProtection="1" quotePrefix="1">
      <alignment horizontal="left"/>
      <protection/>
    </xf>
    <xf numFmtId="14" fontId="16" fillId="0" borderId="0" xfId="58" applyNumberFormat="1" applyFont="1">
      <alignment/>
      <protection/>
    </xf>
    <xf numFmtId="22" fontId="16" fillId="0" borderId="0" xfId="58" applyNumberFormat="1" applyFont="1" applyAlignment="1">
      <alignment horizontal="center"/>
      <protection/>
    </xf>
    <xf numFmtId="171" fontId="8" fillId="0" borderId="0" xfId="58" applyFont="1" applyAlignment="1" applyProtection="1" quotePrefix="1">
      <alignment horizontal="left"/>
      <protection/>
    </xf>
    <xf numFmtId="171" fontId="43" fillId="0" borderId="0" xfId="58" applyFont="1">
      <alignment/>
      <protection/>
    </xf>
    <xf numFmtId="171" fontId="43" fillId="0" borderId="0" xfId="58" applyFont="1" applyAlignment="1" applyProtection="1">
      <alignment horizontal="fill"/>
      <protection/>
    </xf>
    <xf numFmtId="171" fontId="8" fillId="0" borderId="0" xfId="58" applyFont="1" applyAlignment="1" applyProtection="1">
      <alignment horizontal="left"/>
      <protection/>
    </xf>
    <xf numFmtId="171" fontId="43" fillId="0" borderId="0" xfId="58" applyFont="1" applyBorder="1">
      <alignment/>
      <protection/>
    </xf>
    <xf numFmtId="171" fontId="1" fillId="0" borderId="0" xfId="58" applyFont="1" applyAlignment="1" applyProtection="1">
      <alignment horizontal="center"/>
      <protection/>
    </xf>
    <xf numFmtId="171" fontId="20" fillId="0" borderId="0" xfId="58" applyFont="1" applyAlignment="1" applyProtection="1">
      <alignment horizontal="center"/>
      <protection/>
    </xf>
    <xf numFmtId="41" fontId="4" fillId="0" borderId="0" xfId="58" applyNumberFormat="1" applyFont="1" applyBorder="1" applyAlignment="1" quotePrefix="1">
      <alignment horizontal="center"/>
      <protection/>
    </xf>
    <xf numFmtId="171" fontId="24" fillId="0" borderId="0" xfId="58" applyFont="1" applyBorder="1" applyAlignment="1" quotePrefix="1">
      <alignment horizontal="left"/>
      <protection/>
    </xf>
    <xf numFmtId="0" fontId="0" fillId="0" borderId="0" xfId="58" applyNumberFormat="1" applyBorder="1">
      <alignment/>
      <protection/>
    </xf>
    <xf numFmtId="0" fontId="22" fillId="0" borderId="0" xfId="58" applyNumberFormat="1" applyFont="1" applyBorder="1">
      <alignment/>
      <protection/>
    </xf>
    <xf numFmtId="171" fontId="1" fillId="0" borderId="0" xfId="58" applyFont="1" applyBorder="1" applyAlignment="1" quotePrefix="1">
      <alignment horizontal="left"/>
      <protection/>
    </xf>
    <xf numFmtId="171" fontId="0" fillId="0" borderId="0" xfId="58" applyFont="1" applyBorder="1" applyAlignment="1" quotePrefix="1">
      <alignment horizontal="left"/>
      <protection/>
    </xf>
    <xf numFmtId="170" fontId="0" fillId="0" borderId="0" xfId="58" applyNumberFormat="1" applyBorder="1">
      <alignment/>
      <protection/>
    </xf>
    <xf numFmtId="170" fontId="22" fillId="0" borderId="0" xfId="58" applyNumberFormat="1" applyFont="1" applyBorder="1">
      <alignment/>
      <protection/>
    </xf>
    <xf numFmtId="168" fontId="7" fillId="0" borderId="0" xfId="45" applyNumberFormat="1" applyFont="1" applyBorder="1" applyAlignment="1">
      <alignment/>
    </xf>
    <xf numFmtId="168" fontId="7" fillId="0" borderId="0" xfId="58" applyNumberFormat="1" applyFont="1" applyBorder="1">
      <alignment/>
      <protection/>
    </xf>
    <xf numFmtId="168" fontId="23" fillId="0" borderId="0" xfId="45" applyNumberFormat="1" applyFont="1" applyBorder="1" applyAlignment="1">
      <alignment/>
    </xf>
    <xf numFmtId="170" fontId="9" fillId="0" borderId="0" xfId="58" applyNumberFormat="1" applyFont="1" applyBorder="1">
      <alignment/>
      <protection/>
    </xf>
    <xf numFmtId="170" fontId="44" fillId="0" borderId="0" xfId="58" applyNumberFormat="1" applyFont="1" applyBorder="1">
      <alignment/>
      <protection/>
    </xf>
    <xf numFmtId="171" fontId="1" fillId="0" borderId="0" xfId="58" applyFont="1" applyBorder="1">
      <alignment/>
      <protection/>
    </xf>
    <xf numFmtId="170" fontId="7" fillId="0" borderId="0" xfId="58" applyNumberFormat="1" applyFont="1" applyBorder="1">
      <alignment/>
      <protection/>
    </xf>
    <xf numFmtId="170" fontId="23" fillId="0" borderId="0" xfId="58" applyNumberFormat="1" applyFont="1" applyBorder="1">
      <alignment/>
      <protection/>
    </xf>
    <xf numFmtId="171" fontId="24" fillId="0" borderId="0" xfId="58" applyFont="1" applyBorder="1">
      <alignment/>
      <protection/>
    </xf>
    <xf numFmtId="168" fontId="0" fillId="0" borderId="0" xfId="58" applyNumberFormat="1" applyBorder="1">
      <alignment/>
      <protection/>
    </xf>
    <xf numFmtId="168" fontId="22" fillId="0" borderId="0" xfId="58" applyNumberFormat="1" applyFont="1" applyBorder="1">
      <alignment/>
      <protection/>
    </xf>
    <xf numFmtId="168" fontId="23" fillId="0" borderId="0" xfId="58" applyNumberFormat="1" applyFont="1" applyBorder="1">
      <alignment/>
      <protection/>
    </xf>
    <xf numFmtId="171" fontId="4" fillId="0" borderId="0" xfId="58" applyFont="1" applyBorder="1">
      <alignment/>
      <protection/>
    </xf>
    <xf numFmtId="171" fontId="0" fillId="0" borderId="0" xfId="58" applyFont="1" applyBorder="1">
      <alignment/>
      <protection/>
    </xf>
    <xf numFmtId="44" fontId="7" fillId="0" borderId="0" xfId="46" applyFont="1" applyBorder="1" applyAlignment="1">
      <alignment/>
    </xf>
    <xf numFmtId="171" fontId="45" fillId="0" borderId="0" xfId="58" applyFont="1" applyBorder="1">
      <alignment/>
      <protection/>
    </xf>
    <xf numFmtId="0" fontId="37" fillId="0" borderId="0" xfId="58" applyNumberFormat="1" applyFont="1" applyBorder="1">
      <alignment/>
      <protection/>
    </xf>
    <xf numFmtId="171" fontId="0" fillId="0" borderId="0" xfId="58" applyFont="1" applyBorder="1">
      <alignment/>
      <protection/>
    </xf>
    <xf numFmtId="170" fontId="46" fillId="0" borderId="0" xfId="58" applyNumberFormat="1" applyFont="1" applyBorder="1">
      <alignment/>
      <protection/>
    </xf>
    <xf numFmtId="171" fontId="0" fillId="0" borderId="0" xfId="58" applyBorder="1" applyAlignment="1" quotePrefix="1">
      <alignment horizontal="left"/>
      <protection/>
    </xf>
    <xf numFmtId="170" fontId="37" fillId="0" borderId="0" xfId="58" applyNumberFormat="1" applyFont="1" applyBorder="1">
      <alignment/>
      <protection/>
    </xf>
    <xf numFmtId="168" fontId="0" fillId="0" borderId="0" xfId="45" applyNumberFormat="1" applyFont="1" applyBorder="1" applyAlignment="1">
      <alignment/>
    </xf>
    <xf numFmtId="168" fontId="37" fillId="0" borderId="0" xfId="58" applyNumberFormat="1" applyFont="1" applyBorder="1">
      <alignment/>
      <protection/>
    </xf>
    <xf numFmtId="168" fontId="46" fillId="0" borderId="0" xfId="58" applyNumberFormat="1" applyFont="1" applyBorder="1">
      <alignment/>
      <protection/>
    </xf>
    <xf numFmtId="171" fontId="45" fillId="0" borderId="0" xfId="58" applyFont="1" applyBorder="1" applyAlignment="1" quotePrefix="1">
      <alignment horizontal="left"/>
      <protection/>
    </xf>
    <xf numFmtId="171" fontId="47" fillId="0" borderId="0" xfId="58" applyFont="1" applyBorder="1">
      <alignment/>
      <protection/>
    </xf>
    <xf numFmtId="170" fontId="32" fillId="0" borderId="0" xfId="58" applyNumberFormat="1" applyFont="1" applyBorder="1">
      <alignment/>
      <protection/>
    </xf>
    <xf numFmtId="170" fontId="48" fillId="0" borderId="0" xfId="58" applyNumberFormat="1" applyFont="1" applyBorder="1">
      <alignment/>
      <protection/>
    </xf>
    <xf numFmtId="171" fontId="1" fillId="0" borderId="0" xfId="58" applyFont="1" applyBorder="1">
      <alignment/>
      <protection/>
    </xf>
    <xf numFmtId="171" fontId="3" fillId="0" borderId="0" xfId="58" applyFont="1" applyAlignment="1">
      <alignment horizontal="right"/>
      <protection/>
    </xf>
    <xf numFmtId="41" fontId="32" fillId="0" borderId="0" xfId="58" applyNumberFormat="1" applyFont="1" applyBorder="1" applyAlignment="1" quotePrefix="1">
      <alignment horizontal="center"/>
      <protection/>
    </xf>
    <xf numFmtId="41" fontId="32" fillId="0" borderId="0" xfId="58" applyNumberFormat="1" applyFont="1" applyBorder="1" applyAlignment="1">
      <alignment horizontal="center"/>
      <protection/>
    </xf>
    <xf numFmtId="41" fontId="21" fillId="0" borderId="0" xfId="58" applyNumberFormat="1" applyFont="1" applyBorder="1" applyAlignment="1" quotePrefix="1">
      <alignment horizontal="center"/>
      <protection/>
    </xf>
    <xf numFmtId="171" fontId="22" fillId="0" borderId="0" xfId="58" applyFont="1" applyBorder="1" applyAlignment="1" quotePrefix="1">
      <alignment horizontal="left"/>
      <protection/>
    </xf>
    <xf numFmtId="171" fontId="0" fillId="0" borderId="0" xfId="58" applyFont="1" applyBorder="1" applyAlignment="1">
      <alignment horizontal="left"/>
      <protection/>
    </xf>
    <xf numFmtId="171" fontId="9" fillId="0" borderId="0" xfId="58" applyFont="1" applyBorder="1">
      <alignment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70" fontId="0" fillId="0" borderId="0" xfId="46" applyNumberFormat="1" applyFont="1" applyAlignment="1">
      <alignment/>
    </xf>
    <xf numFmtId="168" fontId="22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70" fontId="39" fillId="0" borderId="0" xfId="46" applyNumberFormat="1" applyFont="1" applyAlignment="1">
      <alignment/>
    </xf>
    <xf numFmtId="170" fontId="49" fillId="0" borderId="0" xfId="46" applyNumberFormat="1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5" fillId="0" borderId="0" xfId="59" applyFont="1" applyBorder="1" applyAlignment="1" quotePrefix="1">
      <alignment horizontal="left"/>
      <protection/>
    </xf>
    <xf numFmtId="0" fontId="0" fillId="0" borderId="0" xfId="59" applyFont="1" applyAlignment="1">
      <alignment horizontal="left"/>
      <protection/>
    </xf>
    <xf numFmtId="168" fontId="1" fillId="0" borderId="0" xfId="42" applyNumberFormat="1" applyFont="1" applyAlignment="1">
      <alignment/>
    </xf>
    <xf numFmtId="37" fontId="0" fillId="0" borderId="0" xfId="57" applyFont="1" applyAlignment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1" fillId="0" borderId="0" xfId="0" applyFont="1" applyAlignment="1" quotePrefix="1">
      <alignment horizontal="left"/>
    </xf>
    <xf numFmtId="22" fontId="34" fillId="0" borderId="0" xfId="0" applyNumberFormat="1" applyFont="1" applyBorder="1" applyAlignment="1">
      <alignment horizontal="right"/>
    </xf>
    <xf numFmtId="170" fontId="7" fillId="0" borderId="0" xfId="46" applyNumberFormat="1" applyFont="1" applyBorder="1" applyAlignment="1">
      <alignment/>
    </xf>
    <xf numFmtId="0" fontId="0" fillId="0" borderId="0" xfId="0" applyFont="1" applyAlignment="1">
      <alignment horizontal="left"/>
    </xf>
    <xf numFmtId="170" fontId="0" fillId="0" borderId="0" xfId="46" applyNumberFormat="1" applyFont="1" applyBorder="1" applyAlignment="1">
      <alignment/>
    </xf>
    <xf numFmtId="170" fontId="0" fillId="0" borderId="0" xfId="58" applyNumberFormat="1" applyFont="1" applyBorder="1">
      <alignment/>
      <protection/>
    </xf>
    <xf numFmtId="168" fontId="7" fillId="0" borderId="0" xfId="44" applyNumberFormat="1" applyFont="1" applyBorder="1" applyAlignment="1">
      <alignment/>
    </xf>
    <xf numFmtId="188" fontId="0" fillId="0" borderId="0" xfId="46" applyNumberFormat="1" applyFont="1" applyAlignment="1">
      <alignment/>
    </xf>
    <xf numFmtId="14" fontId="0" fillId="16" borderId="0" xfId="57" applyNumberFormat="1" applyFont="1" applyFill="1" applyBorder="1">
      <alignment/>
      <protection/>
    </xf>
    <xf numFmtId="193" fontId="50" fillId="0" borderId="0" xfId="0" applyNumberFormat="1" applyFont="1" applyBorder="1" applyAlignment="1">
      <alignment horizontal="center"/>
    </xf>
    <xf numFmtId="22" fontId="51" fillId="0" borderId="0" xfId="0" applyNumberFormat="1" applyFont="1" applyBorder="1" applyAlignment="1">
      <alignment/>
    </xf>
    <xf numFmtId="191" fontId="34" fillId="0" borderId="0" xfId="0" applyNumberFormat="1" applyFont="1" applyBorder="1" applyAlignment="1">
      <alignment horizontal="center"/>
    </xf>
    <xf numFmtId="191" fontId="34" fillId="0" borderId="0" xfId="0" applyNumberFormat="1" applyFont="1" applyBorder="1" applyAlignment="1">
      <alignment horizontal="right"/>
    </xf>
    <xf numFmtId="191" fontId="34" fillId="0" borderId="0" xfId="58" applyNumberFormat="1" applyFont="1" applyAlignment="1">
      <alignment horizontal="center"/>
      <protection/>
    </xf>
    <xf numFmtId="0" fontId="32" fillId="0" borderId="0" xfId="0" applyFont="1" applyAlignment="1">
      <alignment horizontal="center"/>
    </xf>
    <xf numFmtId="168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22" fillId="0" borderId="0" xfId="46" applyNumberFormat="1" applyFont="1" applyBorder="1" applyAlignment="1">
      <alignment/>
    </xf>
    <xf numFmtId="22" fontId="0" fillId="0" borderId="0" xfId="0" applyNumberFormat="1" applyAlignment="1">
      <alignment/>
    </xf>
    <xf numFmtId="168" fontId="0" fillId="0" borderId="0" xfId="58" applyNumberFormat="1" applyFont="1" applyBorder="1">
      <alignment/>
      <protection/>
    </xf>
    <xf numFmtId="194" fontId="11" fillId="0" borderId="0" xfId="46" applyNumberFormat="1" applyFont="1" applyAlignment="1">
      <alignment horizontal="center"/>
    </xf>
    <xf numFmtId="0" fontId="25" fillId="0" borderId="0" xfId="0" applyFont="1" applyBorder="1" applyAlignment="1">
      <alignment/>
    </xf>
    <xf numFmtId="43" fontId="7" fillId="0" borderId="0" xfId="42" applyFont="1" applyBorder="1" applyAlignment="1">
      <alignment/>
    </xf>
    <xf numFmtId="0" fontId="0" fillId="0" borderId="0" xfId="58" applyNumberFormat="1" applyFont="1" applyBorder="1">
      <alignment/>
      <protection/>
    </xf>
    <xf numFmtId="171" fontId="0" fillId="0" borderId="0" xfId="58" applyFont="1" applyBorder="1" applyAlignment="1" quotePrefix="1">
      <alignment horizontal="left"/>
      <protection/>
    </xf>
    <xf numFmtId="168" fontId="0" fillId="0" borderId="0" xfId="58" applyNumberFormat="1" applyFont="1" applyBorder="1">
      <alignment/>
      <protection/>
    </xf>
    <xf numFmtId="14" fontId="4" fillId="0" borderId="0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4" fontId="3" fillId="0" borderId="0" xfId="46" applyFont="1" applyBorder="1" applyAlignment="1" quotePrefix="1">
      <alignment horizontal="center"/>
    </xf>
    <xf numFmtId="44" fontId="3" fillId="0" borderId="0" xfId="46" applyFont="1" applyBorder="1" applyAlignment="1">
      <alignment horizontal="center"/>
    </xf>
    <xf numFmtId="0" fontId="52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gency" xfId="44"/>
    <cellStyle name="Comma_CHANGEAL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gency" xfId="57"/>
    <cellStyle name="Normal_CHANGEAL" xfId="58"/>
    <cellStyle name="Normal_GASB34_GAAP_Stm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1666875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666875" y="0"/>
          <a:ext cx="991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81</xdr:row>
      <xdr:rowOff>104775</xdr:rowOff>
    </xdr:from>
    <xdr:to>
      <xdr:col>5</xdr:col>
      <xdr:colOff>19050</xdr:colOff>
      <xdr:row>81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8575" y="12963525"/>
          <a:ext cx="58674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114</xdr:row>
      <xdr:rowOff>276225</xdr:rowOff>
    </xdr:from>
    <xdr:to>
      <xdr:col>6</xdr:col>
      <xdr:colOff>19050</xdr:colOff>
      <xdr:row>114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19050" y="19840575"/>
          <a:ext cx="63436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AD\GAAP\STMT-2-28-2006\Agen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ncy"/>
      <sheetName val="Change-a&amp;l"/>
      <sheetName val="Change-a&amp;l (2)"/>
      <sheetName val="Alloc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showGridLines="0" zoomScalePageLayoutView="0" workbookViewId="0" topLeftCell="A7">
      <selection activeCell="B16" sqref="B16:F39"/>
    </sheetView>
  </sheetViews>
  <sheetFormatPr defaultColWidth="9.33203125" defaultRowHeight="12.75"/>
  <cols>
    <col min="1" max="1" width="38" style="0" customWidth="1"/>
    <col min="2" max="2" width="16" style="0" customWidth="1"/>
    <col min="3" max="3" width="14.5" style="0" customWidth="1"/>
    <col min="4" max="4" width="11.5" style="0" customWidth="1"/>
    <col min="5" max="5" width="9.83203125" style="0" customWidth="1"/>
    <col min="6" max="6" width="13.66015625" style="0" customWidth="1"/>
    <col min="7" max="7" width="37.5" style="0" customWidth="1"/>
    <col min="8" max="8" width="14.16015625" style="0" customWidth="1"/>
  </cols>
  <sheetData>
    <row r="1" spans="1:9" ht="20.25">
      <c r="A1" s="96" t="s">
        <v>53</v>
      </c>
      <c r="B1" s="94"/>
      <c r="C1" s="94"/>
      <c r="D1" s="94"/>
      <c r="E1" s="95"/>
      <c r="F1" s="314"/>
      <c r="G1" s="81"/>
      <c r="H1" s="12"/>
      <c r="I1" s="43"/>
    </row>
    <row r="2" spans="1:7" ht="20.25">
      <c r="A2" s="61" t="s">
        <v>54</v>
      </c>
      <c r="B2" s="87"/>
      <c r="C2" s="87"/>
      <c r="D2" s="87"/>
      <c r="E2" s="87"/>
      <c r="F2" s="323"/>
      <c r="G2" s="80"/>
    </row>
    <row r="3" spans="1:7" ht="15.75" customHeight="1">
      <c r="A3" s="103" t="s">
        <v>179</v>
      </c>
      <c r="B3" s="4"/>
      <c r="C3" s="4"/>
      <c r="D3" s="4"/>
      <c r="E3" s="4"/>
      <c r="F3" s="5"/>
      <c r="G3" s="80"/>
    </row>
    <row r="4" spans="1:7" ht="15.75">
      <c r="A4" s="10" t="s">
        <v>2</v>
      </c>
      <c r="B4" s="2"/>
      <c r="C4" s="2"/>
      <c r="E4" s="2"/>
      <c r="F4" s="87"/>
      <c r="G4" s="80"/>
    </row>
    <row r="5" spans="1:7" ht="15.75">
      <c r="A5" s="10"/>
      <c r="B5" s="2"/>
      <c r="C5" s="2"/>
      <c r="E5" s="2"/>
      <c r="F5" s="87"/>
      <c r="G5" s="80"/>
    </row>
    <row r="6" spans="1:7" ht="15.75">
      <c r="A6" s="10"/>
      <c r="B6" s="2"/>
      <c r="C6" s="2"/>
      <c r="E6" s="2"/>
      <c r="F6" s="87"/>
      <c r="G6" s="80"/>
    </row>
    <row r="7" spans="1:7" ht="15.75">
      <c r="A7" s="10"/>
      <c r="B7" s="2"/>
      <c r="C7" s="2"/>
      <c r="E7" s="2"/>
      <c r="F7" s="87"/>
      <c r="G7" s="80"/>
    </row>
    <row r="8" spans="1:7" ht="15.75">
      <c r="A8" s="10"/>
      <c r="B8" s="2"/>
      <c r="C8" s="2"/>
      <c r="E8" s="2"/>
      <c r="F8" s="87"/>
      <c r="G8" s="80"/>
    </row>
    <row r="9" spans="1:7" ht="15.75">
      <c r="A9" s="10"/>
      <c r="B9" s="2"/>
      <c r="E9" s="2"/>
      <c r="F9" s="87"/>
      <c r="G9" s="80"/>
    </row>
    <row r="10" spans="1:6" s="85" customFormat="1" ht="12.75">
      <c r="A10" s="83"/>
      <c r="B10" s="2"/>
      <c r="D10" s="2" t="s">
        <v>59</v>
      </c>
      <c r="E10" s="2"/>
      <c r="F10" s="1"/>
    </row>
    <row r="11" spans="2:6" s="85" customFormat="1" ht="12.75">
      <c r="B11" s="107" t="s">
        <v>71</v>
      </c>
      <c r="C11" s="2" t="s">
        <v>56</v>
      </c>
      <c r="D11" s="2" t="s">
        <v>60</v>
      </c>
      <c r="E11" s="2"/>
      <c r="F11" s="1"/>
    </row>
    <row r="12" spans="2:6" s="85" customFormat="1" ht="12.75">
      <c r="B12" s="108" t="s">
        <v>72</v>
      </c>
      <c r="C12" s="109" t="s">
        <v>67</v>
      </c>
      <c r="D12" s="109" t="s">
        <v>67</v>
      </c>
      <c r="E12" s="2"/>
      <c r="F12" s="1"/>
    </row>
    <row r="13" spans="1:6" s="85" customFormat="1" ht="11.25" customHeight="1">
      <c r="A13" s="1"/>
      <c r="B13" s="58" t="s">
        <v>73</v>
      </c>
      <c r="C13" s="2" t="s">
        <v>65</v>
      </c>
      <c r="D13" s="108" t="s">
        <v>74</v>
      </c>
      <c r="E13" s="2" t="s">
        <v>57</v>
      </c>
      <c r="F13" s="1"/>
    </row>
    <row r="14" spans="1:6" s="85" customFormat="1" ht="12.75">
      <c r="A14" s="1"/>
      <c r="B14" s="105" t="s">
        <v>55</v>
      </c>
      <c r="C14" s="105" t="s">
        <v>66</v>
      </c>
      <c r="D14" s="109" t="s">
        <v>69</v>
      </c>
      <c r="E14" s="109" t="s">
        <v>58</v>
      </c>
      <c r="F14" s="109" t="s">
        <v>7</v>
      </c>
    </row>
    <row r="15" spans="1:6" s="85" customFormat="1" ht="12.75">
      <c r="A15" s="97" t="s">
        <v>35</v>
      </c>
      <c r="B15" s="88"/>
      <c r="C15" s="88"/>
      <c r="D15" s="88"/>
      <c r="E15" s="88"/>
      <c r="F15" s="64"/>
    </row>
    <row r="16" spans="1:6" s="85" customFormat="1" ht="12.75">
      <c r="A16" s="76" t="s">
        <v>101</v>
      </c>
      <c r="B16" s="7">
        <v>300561</v>
      </c>
      <c r="C16" s="7">
        <v>0</v>
      </c>
      <c r="D16" s="7">
        <v>0</v>
      </c>
      <c r="E16" s="7">
        <v>138476</v>
      </c>
      <c r="F16" s="7">
        <v>439037</v>
      </c>
    </row>
    <row r="17" spans="1:6" s="85" customFormat="1" ht="12.75">
      <c r="A17" s="76" t="s">
        <v>85</v>
      </c>
      <c r="B17" s="88"/>
      <c r="C17" s="88"/>
      <c r="D17" s="88"/>
      <c r="E17" s="88"/>
      <c r="F17" s="88"/>
    </row>
    <row r="18" spans="1:13" s="85" customFormat="1" ht="12.75">
      <c r="A18" s="76" t="s">
        <v>86</v>
      </c>
      <c r="B18" s="89">
        <v>31246</v>
      </c>
      <c r="C18" s="89">
        <v>0</v>
      </c>
      <c r="D18" s="89">
        <v>0</v>
      </c>
      <c r="E18" s="89">
        <v>14916</v>
      </c>
      <c r="F18" s="89">
        <v>46162</v>
      </c>
      <c r="G18" s="126"/>
      <c r="H18" s="126"/>
      <c r="I18" s="126"/>
      <c r="J18" s="126"/>
      <c r="K18" s="126"/>
      <c r="L18" s="126"/>
      <c r="M18" s="126"/>
    </row>
    <row r="19" spans="1:13" s="85" customFormat="1" ht="12.75">
      <c r="A19" s="316" t="s">
        <v>165</v>
      </c>
      <c r="B19" s="89">
        <v>693</v>
      </c>
      <c r="C19" s="89">
        <v>0</v>
      </c>
      <c r="D19" s="89">
        <v>0</v>
      </c>
      <c r="E19" s="89">
        <v>0</v>
      </c>
      <c r="F19" s="89">
        <v>693</v>
      </c>
      <c r="G19" s="126"/>
      <c r="H19" s="126"/>
      <c r="I19" s="126"/>
      <c r="J19" s="126"/>
      <c r="K19" s="126"/>
      <c r="L19" s="126"/>
      <c r="M19" s="126"/>
    </row>
    <row r="20" spans="1:13" s="85" customFormat="1" ht="12.75">
      <c r="A20" s="76" t="s">
        <v>87</v>
      </c>
      <c r="B20" s="89">
        <v>2070</v>
      </c>
      <c r="C20" s="89">
        <v>0</v>
      </c>
      <c r="D20" s="89">
        <v>0</v>
      </c>
      <c r="E20" s="89">
        <v>4515</v>
      </c>
      <c r="F20" s="89">
        <v>6585</v>
      </c>
      <c r="G20" s="126"/>
      <c r="H20" s="126"/>
      <c r="I20" s="126"/>
      <c r="J20" s="126"/>
      <c r="K20" s="126"/>
      <c r="L20" s="126"/>
      <c r="M20" s="126"/>
    </row>
    <row r="21" spans="1:13" s="85" customFormat="1" ht="12.75">
      <c r="A21" s="76" t="s">
        <v>88</v>
      </c>
      <c r="B21" s="89">
        <v>728</v>
      </c>
      <c r="C21" s="89">
        <v>332</v>
      </c>
      <c r="D21" s="89">
        <v>0</v>
      </c>
      <c r="E21" s="89">
        <v>6</v>
      </c>
      <c r="F21" s="89">
        <v>1066</v>
      </c>
      <c r="G21" s="126"/>
      <c r="H21" s="126"/>
      <c r="I21" s="126"/>
      <c r="J21" s="126"/>
      <c r="K21" s="126"/>
      <c r="L21" s="126"/>
      <c r="M21" s="126"/>
    </row>
    <row r="22" spans="1:6" s="85" customFormat="1" ht="12.75">
      <c r="A22" s="122" t="s">
        <v>102</v>
      </c>
      <c r="B22" s="89">
        <v>23875440</v>
      </c>
      <c r="C22" s="89">
        <v>853747</v>
      </c>
      <c r="D22" s="89">
        <v>0</v>
      </c>
      <c r="E22" s="89">
        <v>0</v>
      </c>
      <c r="F22" s="89">
        <v>24729187</v>
      </c>
    </row>
    <row r="23" spans="1:6" s="85" customFormat="1" ht="12.75">
      <c r="A23" s="312" t="s">
        <v>158</v>
      </c>
      <c r="B23" s="89">
        <v>0</v>
      </c>
      <c r="C23" s="89">
        <v>0</v>
      </c>
      <c r="D23" s="89">
        <v>0</v>
      </c>
      <c r="E23" s="89">
        <v>12</v>
      </c>
      <c r="F23" s="89">
        <v>12</v>
      </c>
    </row>
    <row r="24" spans="1:6" s="85" customFormat="1" ht="12.75">
      <c r="A24" s="76" t="s">
        <v>103</v>
      </c>
      <c r="B24" s="89">
        <v>2665472</v>
      </c>
      <c r="C24" s="98">
        <v>0</v>
      </c>
      <c r="D24" s="98">
        <v>0</v>
      </c>
      <c r="E24" s="98">
        <v>0</v>
      </c>
      <c r="F24" s="89">
        <v>2665472</v>
      </c>
    </row>
    <row r="25" spans="1:6" s="85" customFormat="1" ht="15">
      <c r="A25" s="76" t="s">
        <v>104</v>
      </c>
      <c r="B25" s="6">
        <v>0</v>
      </c>
      <c r="C25" s="6">
        <v>39</v>
      </c>
      <c r="D25" s="6">
        <v>1225</v>
      </c>
      <c r="E25" s="6">
        <v>380174</v>
      </c>
      <c r="F25" s="8">
        <v>381438</v>
      </c>
    </row>
    <row r="26" spans="1:7" s="127" customFormat="1" ht="15">
      <c r="A26" s="84" t="s">
        <v>89</v>
      </c>
      <c r="B26" s="8">
        <v>26876210</v>
      </c>
      <c r="C26" s="8">
        <v>854118</v>
      </c>
      <c r="D26" s="8">
        <v>1225</v>
      </c>
      <c r="E26" s="123">
        <v>538099</v>
      </c>
      <c r="F26" s="8">
        <v>28269652</v>
      </c>
      <c r="G26" s="120"/>
    </row>
    <row r="27" spans="1:6" s="85" customFormat="1" ht="12.75">
      <c r="A27" s="62" t="s">
        <v>62</v>
      </c>
      <c r="B27" s="88"/>
      <c r="C27" s="88"/>
      <c r="D27" s="88"/>
      <c r="E27" s="88"/>
      <c r="F27" s="88"/>
    </row>
    <row r="28" spans="1:6" s="85" customFormat="1" ht="12.75">
      <c r="A28" s="100" t="s">
        <v>105</v>
      </c>
      <c r="B28" s="98">
        <v>156271</v>
      </c>
      <c r="C28" s="98">
        <v>86</v>
      </c>
      <c r="D28" s="89">
        <v>0</v>
      </c>
      <c r="E28" s="317">
        <v>48182</v>
      </c>
      <c r="F28" s="98">
        <v>204539</v>
      </c>
    </row>
    <row r="29" spans="1:6" s="85" customFormat="1" ht="12.75">
      <c r="A29" s="100" t="s">
        <v>106</v>
      </c>
      <c r="B29" s="98">
        <v>2665472</v>
      </c>
      <c r="C29" s="98">
        <v>0</v>
      </c>
      <c r="D29" s="98">
        <v>0</v>
      </c>
      <c r="E29" s="98">
        <v>0</v>
      </c>
      <c r="F29" s="98">
        <v>2665472</v>
      </c>
    </row>
    <row r="30" spans="1:6" s="85" customFormat="1" ht="12.75">
      <c r="A30" s="99" t="s">
        <v>157</v>
      </c>
      <c r="B30" s="98">
        <v>10059</v>
      </c>
      <c r="C30" s="98">
        <v>0</v>
      </c>
      <c r="D30" s="98">
        <v>0</v>
      </c>
      <c r="E30" s="328">
        <v>0</v>
      </c>
      <c r="F30" s="98">
        <v>10059</v>
      </c>
    </row>
    <row r="31" spans="1:6" s="85" customFormat="1" ht="15">
      <c r="A31" s="100" t="s">
        <v>107</v>
      </c>
      <c r="B31" s="6">
        <v>0</v>
      </c>
      <c r="C31" s="6">
        <v>0</v>
      </c>
      <c r="D31" s="6">
        <v>0</v>
      </c>
      <c r="E31" s="6">
        <v>489917</v>
      </c>
      <c r="F31" s="6">
        <v>489917</v>
      </c>
    </row>
    <row r="32" spans="1:6" s="85" customFormat="1" ht="15">
      <c r="A32" s="84" t="s">
        <v>90</v>
      </c>
      <c r="B32" s="8">
        <v>2831802</v>
      </c>
      <c r="C32" s="8">
        <v>86</v>
      </c>
      <c r="D32" s="8">
        <v>0</v>
      </c>
      <c r="E32" s="123">
        <v>538099</v>
      </c>
      <c r="F32" s="8">
        <v>3369987</v>
      </c>
    </row>
    <row r="33" spans="1:6" s="85" customFormat="1" ht="12.75">
      <c r="A33" s="62" t="s">
        <v>63</v>
      </c>
      <c r="B33" s="88"/>
      <c r="C33" s="88">
        <v>660</v>
      </c>
      <c r="D33" s="88">
        <v>680</v>
      </c>
      <c r="E33" s="88">
        <v>670</v>
      </c>
      <c r="F33" s="88">
        <v>2010</v>
      </c>
    </row>
    <row r="34" spans="1:6" s="85" customFormat="1" ht="12.75">
      <c r="A34" s="84" t="s">
        <v>64</v>
      </c>
      <c r="B34" s="88"/>
      <c r="C34" s="88"/>
      <c r="D34" s="88"/>
      <c r="E34" s="88"/>
      <c r="F34" s="88"/>
    </row>
    <row r="35" spans="1:7" s="85" customFormat="1" ht="12.75">
      <c r="A35" s="100" t="s">
        <v>164</v>
      </c>
      <c r="B35" s="98">
        <v>23873812</v>
      </c>
      <c r="C35" s="98">
        <v>0</v>
      </c>
      <c r="D35" s="98">
        <v>0</v>
      </c>
      <c r="E35" s="98"/>
      <c r="F35" s="98">
        <v>23873812</v>
      </c>
      <c r="G35" s="88"/>
    </row>
    <row r="36" spans="1:7" s="85" customFormat="1" ht="12.75">
      <c r="A36" s="100" t="s">
        <v>172</v>
      </c>
      <c r="B36" s="98">
        <v>170596</v>
      </c>
      <c r="C36" s="98">
        <v>0</v>
      </c>
      <c r="D36" s="98">
        <v>0</v>
      </c>
      <c r="E36" s="98"/>
      <c r="F36" s="98">
        <v>170596</v>
      </c>
      <c r="G36" s="88"/>
    </row>
    <row r="37" spans="1:4" s="85" customFormat="1" ht="12.75">
      <c r="A37" s="100" t="s">
        <v>160</v>
      </c>
      <c r="C37" s="88">
        <v>715</v>
      </c>
      <c r="D37" s="88">
        <v>501</v>
      </c>
    </row>
    <row r="38" spans="1:6" s="85" customFormat="1" ht="15">
      <c r="A38" s="99" t="s">
        <v>108</v>
      </c>
      <c r="B38" s="6">
        <v>0</v>
      </c>
      <c r="C38" s="6">
        <v>854032</v>
      </c>
      <c r="D38" s="6">
        <v>1225</v>
      </c>
      <c r="E38" s="6"/>
      <c r="F38" s="6">
        <v>855257</v>
      </c>
    </row>
    <row r="39" spans="1:7" s="85" customFormat="1" ht="15">
      <c r="A39" s="84" t="s">
        <v>92</v>
      </c>
      <c r="B39" s="123">
        <v>24044408</v>
      </c>
      <c r="C39" s="123">
        <v>854032</v>
      </c>
      <c r="D39" s="123">
        <v>1225</v>
      </c>
      <c r="E39" s="123"/>
      <c r="F39" s="123">
        <v>24899665</v>
      </c>
      <c r="G39" s="329"/>
    </row>
    <row r="40" spans="1:7" s="85" customFormat="1" ht="15">
      <c r="A40" s="84"/>
      <c r="B40" s="123"/>
      <c r="C40" s="123"/>
      <c r="D40" s="123"/>
      <c r="E40" s="123"/>
      <c r="F40" s="123"/>
      <c r="G40" s="329"/>
    </row>
    <row r="41" spans="1:6" s="85" customFormat="1" ht="15">
      <c r="A41" s="84"/>
      <c r="B41" s="123"/>
      <c r="C41" s="123"/>
      <c r="D41" s="123"/>
      <c r="E41" s="123"/>
      <c r="F41" s="123"/>
    </row>
    <row r="42" spans="1:6" s="85" customFormat="1" ht="15">
      <c r="A42" s="84"/>
      <c r="B42" s="123"/>
      <c r="C42" s="123"/>
      <c r="D42" s="123"/>
      <c r="E42" s="123"/>
      <c r="F42" s="123"/>
    </row>
    <row r="43" spans="1:6" s="85" customFormat="1" ht="15">
      <c r="A43" s="84"/>
      <c r="B43" s="123"/>
      <c r="C43" s="123"/>
      <c r="D43" s="123"/>
      <c r="E43" s="123"/>
      <c r="F43" s="123"/>
    </row>
    <row r="44" spans="1:6" s="85" customFormat="1" ht="15">
      <c r="A44" s="84"/>
      <c r="B44" s="123"/>
      <c r="C44" s="123"/>
      <c r="D44" s="123"/>
      <c r="E44" s="123"/>
      <c r="F44" s="123"/>
    </row>
    <row r="45" spans="1:6" s="85" customFormat="1" ht="15">
      <c r="A45" s="84"/>
      <c r="B45" s="123"/>
      <c r="C45" s="123"/>
      <c r="D45" s="123"/>
      <c r="E45" s="123"/>
      <c r="F45" s="123"/>
    </row>
    <row r="46" spans="1:6" s="85" customFormat="1" ht="15">
      <c r="A46" s="84"/>
      <c r="B46" s="123"/>
      <c r="C46" s="123"/>
      <c r="D46" s="123"/>
      <c r="E46" s="123"/>
      <c r="F46" s="123"/>
    </row>
    <row r="47" spans="1:6" s="85" customFormat="1" ht="15">
      <c r="A47" s="84"/>
      <c r="B47" s="123"/>
      <c r="C47" s="123"/>
      <c r="D47" s="123"/>
      <c r="E47" s="123"/>
      <c r="F47" s="123"/>
    </row>
    <row r="48" spans="1:6" s="85" customFormat="1" ht="15">
      <c r="A48" s="84"/>
      <c r="B48" s="123"/>
      <c r="C48" s="123"/>
      <c r="D48" s="123"/>
      <c r="E48" s="123"/>
      <c r="F48" s="123"/>
    </row>
    <row r="49" spans="1:6" s="85" customFormat="1" ht="15">
      <c r="A49" s="84"/>
      <c r="B49" s="123"/>
      <c r="C49" s="123"/>
      <c r="D49" s="123"/>
      <c r="E49" s="123"/>
      <c r="F49" s="123"/>
    </row>
    <row r="50" spans="1:6" s="85" customFormat="1" ht="11.25" customHeight="1">
      <c r="A50" s="84"/>
      <c r="B50" s="123"/>
      <c r="C50" s="123"/>
      <c r="D50" s="123"/>
      <c r="E50" s="123"/>
      <c r="F50" s="123"/>
    </row>
    <row r="51" spans="1:6" s="85" customFormat="1" ht="15">
      <c r="A51" s="125" t="s">
        <v>14</v>
      </c>
      <c r="B51" s="123"/>
      <c r="C51" s="123"/>
      <c r="D51" s="123"/>
      <c r="E51" s="123"/>
      <c r="F51" s="123"/>
    </row>
    <row r="52" spans="2:6" s="85" customFormat="1" ht="15">
      <c r="B52" s="123"/>
      <c r="C52" s="123"/>
      <c r="D52" s="123"/>
      <c r="E52" s="123"/>
      <c r="F52" s="123"/>
    </row>
    <row r="53" spans="1:6" s="85" customFormat="1" ht="15">
      <c r="A53" s="84"/>
      <c r="B53" s="123"/>
      <c r="C53" s="123"/>
      <c r="D53" s="123"/>
      <c r="E53" s="123"/>
      <c r="F53" s="123"/>
    </row>
    <row r="54" spans="1:6" s="85" customFormat="1" ht="15">
      <c r="A54" s="84"/>
      <c r="B54" s="123"/>
      <c r="C54" s="123"/>
      <c r="D54" s="123"/>
      <c r="E54" s="123"/>
      <c r="F54" s="123"/>
    </row>
    <row r="55" spans="1:6" s="85" customFormat="1" ht="15">
      <c r="A55" s="84"/>
      <c r="B55" s="123"/>
      <c r="C55" s="123"/>
      <c r="D55" s="123"/>
      <c r="E55" s="123"/>
      <c r="F55" s="123"/>
    </row>
    <row r="56" spans="1:7" s="85" customFormat="1" ht="12.75" customHeight="1">
      <c r="A56" s="93"/>
      <c r="B56" s="101"/>
      <c r="C56" s="101"/>
      <c r="D56" s="101"/>
      <c r="E56" s="101"/>
      <c r="F56" s="101"/>
      <c r="G56" s="128"/>
    </row>
    <row r="57" spans="2:7" s="85" customFormat="1" ht="17.25" customHeight="1">
      <c r="B57" s="101"/>
      <c r="C57" s="101"/>
      <c r="D57" s="101"/>
      <c r="E57" s="101"/>
      <c r="F57" s="101"/>
      <c r="G57" s="128"/>
    </row>
    <row r="58" spans="1:7" ht="12.75" customHeight="1">
      <c r="A58" s="93"/>
      <c r="B58" s="101"/>
      <c r="C58" s="101"/>
      <c r="D58" s="101"/>
      <c r="E58" s="101"/>
      <c r="F58" s="101"/>
      <c r="G58" s="82"/>
    </row>
    <row r="59" spans="1:7" ht="12.75" customHeight="1">
      <c r="A59" s="93"/>
      <c r="B59" s="101"/>
      <c r="C59" s="101"/>
      <c r="D59" s="101"/>
      <c r="E59" s="101"/>
      <c r="F59" s="101"/>
      <c r="G59" s="82"/>
    </row>
    <row r="60" spans="1:7" ht="12.75" customHeight="1">
      <c r="A60" s="93"/>
      <c r="B60" s="101"/>
      <c r="C60" s="101"/>
      <c r="D60" s="101"/>
      <c r="E60" s="101"/>
      <c r="F60" s="101"/>
      <c r="G60" s="82"/>
    </row>
    <row r="61" spans="1:7" ht="12.75" customHeight="1">
      <c r="A61" s="93"/>
      <c r="B61" s="101"/>
      <c r="C61" s="101"/>
      <c r="D61" s="101"/>
      <c r="E61" s="101"/>
      <c r="F61" s="101"/>
      <c r="G61" s="82"/>
    </row>
    <row r="62" spans="1:7" ht="12.75" customHeight="1">
      <c r="A62" s="93"/>
      <c r="B62" s="101"/>
      <c r="C62" s="101"/>
      <c r="D62" s="101"/>
      <c r="E62" s="101"/>
      <c r="F62" s="101"/>
      <c r="G62" s="82"/>
    </row>
    <row r="63" spans="1:7" ht="12.75" customHeight="1">
      <c r="A63" s="93"/>
      <c r="B63" s="101"/>
      <c r="C63" s="101"/>
      <c r="D63" s="101"/>
      <c r="E63" s="101"/>
      <c r="F63" s="101"/>
      <c r="G63" s="82"/>
    </row>
    <row r="64" spans="2:7" ht="12.75" customHeight="1">
      <c r="B64" s="101"/>
      <c r="C64" s="101"/>
      <c r="D64" s="101"/>
      <c r="E64" s="101"/>
      <c r="F64" s="101"/>
      <c r="G64" s="82"/>
    </row>
    <row r="65" spans="2:7" ht="12.75" customHeight="1">
      <c r="B65" s="101"/>
      <c r="C65" s="101"/>
      <c r="D65" s="101"/>
      <c r="E65" s="101"/>
      <c r="F65" s="101"/>
      <c r="G65" s="82"/>
    </row>
    <row r="66" spans="2:7" ht="15.75" customHeight="1">
      <c r="B66" s="102"/>
      <c r="C66" s="102"/>
      <c r="D66" s="102"/>
      <c r="E66" s="102"/>
      <c r="F66" s="102"/>
      <c r="G66" s="80"/>
    </row>
    <row r="67" spans="1:6" ht="4.5" customHeight="1">
      <c r="A67" s="3"/>
      <c r="B67" s="8"/>
      <c r="C67" s="8"/>
      <c r="D67" s="8"/>
      <c r="E67" s="8"/>
      <c r="F67" s="8"/>
    </row>
    <row r="68" spans="2:6" ht="19.5" customHeight="1">
      <c r="B68" s="51"/>
      <c r="C68" s="51"/>
      <c r="D68" s="52"/>
      <c r="E68" s="52"/>
      <c r="F68" s="63"/>
    </row>
    <row r="69" spans="2:6" ht="19.5" customHeight="1">
      <c r="B69" s="51"/>
      <c r="C69" s="51"/>
      <c r="D69" s="52"/>
      <c r="E69" s="52"/>
      <c r="F69" s="63"/>
    </row>
    <row r="70" ht="12.75">
      <c r="F70" s="63"/>
    </row>
    <row r="71" ht="13.5" customHeight="1">
      <c r="F71" s="63"/>
    </row>
    <row r="72" ht="15" customHeight="1">
      <c r="F72" s="63"/>
    </row>
    <row r="73" ht="17.25" customHeight="1">
      <c r="F73" s="63"/>
    </row>
    <row r="74" spans="1:7" ht="12.75" customHeight="1">
      <c r="A74" s="3"/>
      <c r="B74" s="3"/>
      <c r="C74" s="3"/>
      <c r="D74" s="3"/>
      <c r="E74" s="3"/>
      <c r="F74" s="67"/>
      <c r="G74" s="3"/>
    </row>
    <row r="92" ht="12.75">
      <c r="A92" s="76"/>
    </row>
    <row r="93" ht="12.75">
      <c r="A93" s="76"/>
    </row>
    <row r="94" ht="12.75">
      <c r="A94" s="76"/>
    </row>
    <row r="95" ht="12.75">
      <c r="A95" s="76"/>
    </row>
    <row r="96" ht="12.75">
      <c r="A96" s="76"/>
    </row>
    <row r="97" ht="12.75">
      <c r="A97" s="76"/>
    </row>
    <row r="98" ht="12.75">
      <c r="A98" s="76"/>
    </row>
  </sheetData>
  <sheetProtection/>
  <printOptions/>
  <pageMargins left="0.6" right="0.6" top="0.5" bottom="0.5" header="0.25" footer="0.33"/>
  <pageSetup firstPageNumber="50" useFirstPageNumber="1" horizontalDpi="600" verticalDpi="600" orientation="portrait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93"/>
  <sheetViews>
    <sheetView showGridLines="0" zoomScalePageLayoutView="0" workbookViewId="0" topLeftCell="A8">
      <selection activeCell="B17" sqref="B17:E41"/>
    </sheetView>
  </sheetViews>
  <sheetFormatPr defaultColWidth="9.33203125" defaultRowHeight="12.75"/>
  <cols>
    <col min="1" max="1" width="48" style="0" customWidth="1"/>
    <col min="2" max="2" width="14.66015625" style="0" customWidth="1"/>
    <col min="3" max="3" width="15.66015625" style="0" customWidth="1"/>
    <col min="4" max="4" width="13.83203125" style="0" customWidth="1"/>
    <col min="5" max="5" width="14.5" style="0" customWidth="1"/>
  </cols>
  <sheetData>
    <row r="1" spans="1:9" ht="20.25">
      <c r="A1" s="68" t="s">
        <v>61</v>
      </c>
      <c r="B1" s="124"/>
      <c r="C1" s="124"/>
      <c r="D1" s="124"/>
      <c r="E1" s="314"/>
      <c r="F1" s="12"/>
      <c r="G1" s="43"/>
      <c r="H1" s="12"/>
      <c r="I1" s="43"/>
    </row>
    <row r="2" spans="1:5" ht="20.25">
      <c r="A2" s="90" t="s">
        <v>54</v>
      </c>
      <c r="B2" s="85"/>
      <c r="C2" s="85"/>
      <c r="D2" s="85"/>
      <c r="E2" s="85"/>
    </row>
    <row r="3" s="13" customFormat="1" ht="15.75">
      <c r="A3" s="56" t="s">
        <v>180</v>
      </c>
    </row>
    <row r="4" spans="1:5" s="13" customFormat="1" ht="15.75">
      <c r="A4" s="13" t="s">
        <v>2</v>
      </c>
      <c r="B4" s="86"/>
      <c r="C4" s="86"/>
      <c r="E4" s="86"/>
    </row>
    <row r="5" spans="2:5" ht="15.75" customHeight="1">
      <c r="B5" s="85"/>
      <c r="C5" s="85"/>
      <c r="E5" s="85"/>
    </row>
    <row r="6" spans="2:5" ht="15.75" customHeight="1">
      <c r="B6" s="85"/>
      <c r="C6" s="85"/>
      <c r="E6" s="85"/>
    </row>
    <row r="7" spans="2:5" ht="15.75" customHeight="1">
      <c r="B7" s="85"/>
      <c r="C7" s="85"/>
      <c r="E7" s="85"/>
    </row>
    <row r="8" spans="2:5" ht="15.75" customHeight="1">
      <c r="B8" s="85"/>
      <c r="C8" s="85"/>
      <c r="E8" s="85"/>
    </row>
    <row r="9" spans="2:5" ht="12.75">
      <c r="B9" s="2"/>
      <c r="E9" s="87"/>
    </row>
    <row r="10" spans="1:5" s="85" customFormat="1" ht="12.75">
      <c r="A10" s="91"/>
      <c r="B10" s="2"/>
      <c r="D10" s="2" t="s">
        <v>59</v>
      </c>
      <c r="E10" s="1"/>
    </row>
    <row r="11" spans="2:5" s="85" customFormat="1" ht="12.75">
      <c r="B11" s="107" t="s">
        <v>71</v>
      </c>
      <c r="C11" s="2" t="s">
        <v>56</v>
      </c>
      <c r="D11" s="2" t="s">
        <v>60</v>
      </c>
      <c r="E11" s="1"/>
    </row>
    <row r="12" spans="2:5" s="85" customFormat="1" ht="12.75">
      <c r="B12" s="108" t="s">
        <v>72</v>
      </c>
      <c r="C12" s="105" t="s">
        <v>67</v>
      </c>
      <c r="D12" s="105" t="s">
        <v>67</v>
      </c>
      <c r="E12" s="1"/>
    </row>
    <row r="13" spans="2:5" s="85" customFormat="1" ht="12.75">
      <c r="B13" s="2" t="s">
        <v>73</v>
      </c>
      <c r="C13" s="2" t="s">
        <v>68</v>
      </c>
      <c r="D13" s="108" t="s">
        <v>74</v>
      </c>
      <c r="E13" s="1"/>
    </row>
    <row r="14" spans="2:5" s="85" customFormat="1" ht="12.75">
      <c r="B14" s="105" t="s">
        <v>55</v>
      </c>
      <c r="C14" s="105" t="s">
        <v>66</v>
      </c>
      <c r="D14" s="109" t="s">
        <v>69</v>
      </c>
      <c r="E14" s="105" t="s">
        <v>7</v>
      </c>
    </row>
    <row r="15" spans="1:5" s="85" customFormat="1" ht="12.75">
      <c r="A15" s="62" t="s">
        <v>93</v>
      </c>
      <c r="B15" s="104"/>
      <c r="C15" s="88"/>
      <c r="E15" s="64"/>
    </row>
    <row r="16" spans="1:4" s="85" customFormat="1" ht="12.75">
      <c r="A16" s="76" t="s">
        <v>13</v>
      </c>
      <c r="C16" s="106"/>
      <c r="D16" s="106"/>
    </row>
    <row r="17" spans="1:5" s="85" customFormat="1" ht="12.75">
      <c r="A17" s="76" t="s">
        <v>94</v>
      </c>
      <c r="B17" s="92">
        <v>437495</v>
      </c>
      <c r="C17" s="92">
        <v>0</v>
      </c>
      <c r="D17" s="92">
        <v>0</v>
      </c>
      <c r="E17" s="92">
        <v>437495</v>
      </c>
    </row>
    <row r="18" spans="1:5" s="85" customFormat="1" ht="12.75">
      <c r="A18" s="76" t="s">
        <v>95</v>
      </c>
      <c r="B18" s="89">
        <v>2289432</v>
      </c>
      <c r="C18" s="89">
        <v>0</v>
      </c>
      <c r="D18" s="89">
        <v>0</v>
      </c>
      <c r="E18" s="89">
        <v>2289432</v>
      </c>
    </row>
    <row r="19" spans="1:5" s="85" customFormat="1" ht="15">
      <c r="A19" s="76" t="s">
        <v>150</v>
      </c>
      <c r="B19" s="8">
        <v>59348</v>
      </c>
      <c r="C19" s="8">
        <v>0</v>
      </c>
      <c r="D19" s="8">
        <v>0</v>
      </c>
      <c r="E19" s="8">
        <v>59348</v>
      </c>
    </row>
    <row r="20" spans="1:6" s="85" customFormat="1" ht="15">
      <c r="A20" s="76" t="s">
        <v>96</v>
      </c>
      <c r="B20" s="8">
        <v>2786275</v>
      </c>
      <c r="C20" s="8">
        <v>0</v>
      </c>
      <c r="D20" s="8">
        <v>0</v>
      </c>
      <c r="E20" s="8">
        <v>2786275</v>
      </c>
      <c r="F20" s="89"/>
    </row>
    <row r="21" spans="1:5" s="85" customFormat="1" ht="12.75">
      <c r="A21" s="76" t="s">
        <v>162</v>
      </c>
      <c r="B21" s="89">
        <v>-138035</v>
      </c>
      <c r="C21" s="89">
        <v>1750</v>
      </c>
      <c r="D21" s="89">
        <v>0</v>
      </c>
      <c r="E21" s="65">
        <v>-136285</v>
      </c>
    </row>
    <row r="22" spans="1:5" s="85" customFormat="1" ht="15">
      <c r="A22" s="76" t="s">
        <v>116</v>
      </c>
      <c r="B22" s="8">
        <v>-87180</v>
      </c>
      <c r="C22" s="8">
        <v>-177</v>
      </c>
      <c r="D22" s="8">
        <v>0</v>
      </c>
      <c r="E22" s="66">
        <v>-87357</v>
      </c>
    </row>
    <row r="23" spans="1:5" s="85" customFormat="1" ht="15">
      <c r="A23" s="76" t="s">
        <v>163</v>
      </c>
      <c r="B23" s="8">
        <v>-225215</v>
      </c>
      <c r="C23" s="8">
        <v>1573</v>
      </c>
      <c r="D23" s="8">
        <v>0</v>
      </c>
      <c r="E23" s="8">
        <v>-223642</v>
      </c>
    </row>
    <row r="24" spans="1:5" s="85" customFormat="1" ht="11.25" customHeight="1">
      <c r="A24" s="76" t="s">
        <v>110</v>
      </c>
      <c r="B24" s="89">
        <v>0</v>
      </c>
      <c r="C24" s="89">
        <v>0</v>
      </c>
      <c r="D24" s="89">
        <v>23997</v>
      </c>
      <c r="E24" s="65">
        <v>23997</v>
      </c>
    </row>
    <row r="25" spans="1:5" s="85" customFormat="1" ht="12.75" hidden="1">
      <c r="A25" s="76" t="s">
        <v>109</v>
      </c>
      <c r="B25" s="89">
        <v>0</v>
      </c>
      <c r="C25" s="89">
        <v>0</v>
      </c>
      <c r="D25" s="89">
        <v>0</v>
      </c>
      <c r="E25" s="65">
        <v>0</v>
      </c>
    </row>
    <row r="26" spans="1:5" s="85" customFormat="1" ht="12.75">
      <c r="A26" s="76" t="s">
        <v>109</v>
      </c>
      <c r="B26" s="89">
        <v>0</v>
      </c>
      <c r="C26" s="89">
        <v>249005</v>
      </c>
      <c r="D26" s="89">
        <v>0</v>
      </c>
      <c r="E26" s="65">
        <v>249005</v>
      </c>
    </row>
    <row r="27" spans="1:5" s="85" customFormat="1" ht="12.75">
      <c r="A27" s="76" t="s">
        <v>111</v>
      </c>
      <c r="B27" s="89">
        <v>14700</v>
      </c>
      <c r="C27" s="89">
        <v>0</v>
      </c>
      <c r="D27" s="89">
        <v>0</v>
      </c>
      <c r="E27" s="65">
        <v>14700</v>
      </c>
    </row>
    <row r="28" spans="1:5" s="85" customFormat="1" ht="15">
      <c r="A28" s="76" t="s">
        <v>161</v>
      </c>
      <c r="B28" s="8">
        <v>5684</v>
      </c>
      <c r="C28" s="8">
        <v>0</v>
      </c>
      <c r="D28" s="8">
        <v>0</v>
      </c>
      <c r="E28" s="66">
        <v>5684</v>
      </c>
    </row>
    <row r="29" spans="1:5" s="85" customFormat="1" ht="15">
      <c r="A29" s="114" t="s">
        <v>97</v>
      </c>
      <c r="B29" s="8">
        <v>2581444</v>
      </c>
      <c r="C29" s="8">
        <v>250578</v>
      </c>
      <c r="D29" s="8">
        <v>23997</v>
      </c>
      <c r="E29" s="8">
        <v>2856019</v>
      </c>
    </row>
    <row r="30" spans="1:5" s="85" customFormat="1" ht="12.75">
      <c r="A30" s="70" t="s">
        <v>98</v>
      </c>
      <c r="B30" s="89"/>
      <c r="C30" s="106"/>
      <c r="D30" s="106">
        <v>501</v>
      </c>
      <c r="E30" s="65"/>
    </row>
    <row r="31" spans="1:5" s="85" customFormat="1" ht="12.75">
      <c r="A31" s="76" t="s">
        <v>112</v>
      </c>
      <c r="B31" s="89">
        <v>3149</v>
      </c>
      <c r="C31" s="89">
        <v>0</v>
      </c>
      <c r="D31" s="89">
        <v>0</v>
      </c>
      <c r="E31" s="65">
        <v>3149</v>
      </c>
    </row>
    <row r="32" spans="1:5" s="85" customFormat="1" ht="12.75">
      <c r="A32" s="76" t="s">
        <v>153</v>
      </c>
      <c r="B32" s="89">
        <v>3741845</v>
      </c>
      <c r="C32" s="89">
        <v>0</v>
      </c>
      <c r="D32" s="89">
        <v>0</v>
      </c>
      <c r="E32" s="65">
        <v>3741845</v>
      </c>
    </row>
    <row r="33" spans="1:5" s="85" customFormat="1" ht="12.75">
      <c r="A33" s="76" t="s">
        <v>113</v>
      </c>
      <c r="B33" s="89">
        <v>0</v>
      </c>
      <c r="C33" s="89">
        <v>0</v>
      </c>
      <c r="D33" s="89">
        <v>23133</v>
      </c>
      <c r="E33" s="65">
        <v>23133</v>
      </c>
    </row>
    <row r="34" spans="1:5" s="85" customFormat="1" ht="12.75">
      <c r="A34" s="76" t="s">
        <v>114</v>
      </c>
      <c r="B34" s="89">
        <v>0</v>
      </c>
      <c r="C34" s="89">
        <v>1572</v>
      </c>
      <c r="D34" s="89">
        <v>0</v>
      </c>
      <c r="E34" s="65">
        <v>1572</v>
      </c>
    </row>
    <row r="35" spans="1:5" s="85" customFormat="1" ht="15">
      <c r="A35" s="76" t="s">
        <v>161</v>
      </c>
      <c r="B35" s="8">
        <v>3122</v>
      </c>
      <c r="C35" s="8">
        <v>0</v>
      </c>
      <c r="D35" s="8">
        <v>1800</v>
      </c>
      <c r="E35" s="66">
        <v>4922</v>
      </c>
    </row>
    <row r="36" spans="1:5" s="85" customFormat="1" ht="15">
      <c r="A36" s="114" t="s">
        <v>99</v>
      </c>
      <c r="B36" s="8">
        <v>3748116</v>
      </c>
      <c r="C36" s="8">
        <v>1572</v>
      </c>
      <c r="D36" s="8">
        <v>24933</v>
      </c>
      <c r="E36" s="8">
        <v>3774621</v>
      </c>
    </row>
    <row r="37" spans="1:5" s="85" customFormat="1" ht="12.75">
      <c r="A37" s="114" t="s">
        <v>70</v>
      </c>
      <c r="B37" s="89"/>
      <c r="C37" s="106"/>
      <c r="D37" s="106"/>
      <c r="E37" s="89"/>
    </row>
    <row r="38" spans="1:5" s="85" customFormat="1" ht="12.75">
      <c r="A38" s="76" t="s">
        <v>100</v>
      </c>
      <c r="B38" s="89">
        <v>-1166672</v>
      </c>
      <c r="C38" s="89">
        <v>0</v>
      </c>
      <c r="D38" s="89">
        <v>0</v>
      </c>
      <c r="E38" s="65">
        <v>-1166672</v>
      </c>
    </row>
    <row r="39" spans="1:5" s="85" customFormat="1" ht="12.75">
      <c r="A39" s="76" t="s">
        <v>91</v>
      </c>
      <c r="B39" s="89">
        <v>0</v>
      </c>
      <c r="C39" s="126">
        <v>249006</v>
      </c>
      <c r="D39" s="89">
        <v>-936</v>
      </c>
      <c r="E39" s="65">
        <v>248070</v>
      </c>
    </row>
    <row r="40" spans="1:5" s="85" customFormat="1" ht="15">
      <c r="A40" s="114" t="s">
        <v>175</v>
      </c>
      <c r="B40" s="8">
        <v>25211080</v>
      </c>
      <c r="C40" s="8">
        <v>605026</v>
      </c>
      <c r="D40" s="8">
        <v>2161</v>
      </c>
      <c r="E40" s="66">
        <v>25818267</v>
      </c>
    </row>
    <row r="41" spans="1:62" s="85" customFormat="1" ht="15">
      <c r="A41" s="114" t="s">
        <v>115</v>
      </c>
      <c r="B41" s="123">
        <v>24044408</v>
      </c>
      <c r="C41" s="123">
        <v>854032</v>
      </c>
      <c r="D41" s="123">
        <v>1225</v>
      </c>
      <c r="E41" s="123">
        <v>24899665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5" s="85" customFormat="1" ht="12.75" customHeight="1">
      <c r="A42" s="76"/>
      <c r="B42" s="89"/>
      <c r="C42" s="89"/>
      <c r="D42" s="89"/>
      <c r="E42" s="65"/>
    </row>
    <row r="43" spans="1:5" s="85" customFormat="1" ht="12.75" customHeight="1">
      <c r="A43" s="76"/>
      <c r="B43" s="89"/>
      <c r="C43" s="89"/>
      <c r="D43" s="89"/>
      <c r="E43" s="65"/>
    </row>
    <row r="44" spans="1:5" s="85" customFormat="1" ht="12.75" customHeight="1">
      <c r="A44" s="76"/>
      <c r="B44" s="89"/>
      <c r="C44" s="89"/>
      <c r="D44" s="89"/>
      <c r="E44" s="65"/>
    </row>
    <row r="45" spans="1:5" s="85" customFormat="1" ht="12.75" customHeight="1">
      <c r="A45" s="76"/>
      <c r="B45" s="89"/>
      <c r="C45" s="89"/>
      <c r="D45" s="89"/>
      <c r="E45" s="65"/>
    </row>
    <row r="46" spans="1:5" s="85" customFormat="1" ht="12.75" customHeight="1">
      <c r="A46" s="76"/>
      <c r="B46" s="89"/>
      <c r="C46" s="89"/>
      <c r="D46" s="89"/>
      <c r="E46" s="65"/>
    </row>
    <row r="47" spans="1:5" s="85" customFormat="1" ht="12.75" customHeight="1">
      <c r="A47" s="76"/>
      <c r="B47" s="89"/>
      <c r="C47" s="89"/>
      <c r="D47" s="89"/>
      <c r="E47" s="65"/>
    </row>
    <row r="48" spans="1:5" s="85" customFormat="1" ht="12.75" customHeight="1">
      <c r="A48" s="76"/>
      <c r="B48" s="89"/>
      <c r="C48" s="89"/>
      <c r="D48" s="89"/>
      <c r="E48" s="65"/>
    </row>
    <row r="49" spans="1:5" s="85" customFormat="1" ht="12.75" customHeight="1">
      <c r="A49" s="76"/>
      <c r="B49" s="89"/>
      <c r="C49" s="89"/>
      <c r="D49" s="89"/>
      <c r="E49" s="65"/>
    </row>
    <row r="50" spans="1:5" s="85" customFormat="1" ht="12.75" customHeight="1">
      <c r="A50" s="76"/>
      <c r="B50" s="89"/>
      <c r="C50" s="89"/>
      <c r="D50" s="89"/>
      <c r="E50" s="65"/>
    </row>
    <row r="51" spans="1:5" s="85" customFormat="1" ht="9.75" customHeight="1">
      <c r="A51" s="76"/>
      <c r="B51" s="89"/>
      <c r="C51" s="89"/>
      <c r="D51" s="89"/>
      <c r="E51" s="65"/>
    </row>
    <row r="52" spans="1:5" s="85" customFormat="1" ht="16.5" customHeight="1">
      <c r="A52" s="125" t="s">
        <v>14</v>
      </c>
      <c r="B52" s="89"/>
      <c r="C52" s="89"/>
      <c r="D52" s="89"/>
      <c r="E52" s="65"/>
    </row>
    <row r="53" spans="2:5" s="77" customFormat="1" ht="12.75" customHeight="1">
      <c r="B53" s="89"/>
      <c r="C53" s="89"/>
      <c r="D53" s="89"/>
      <c r="E53" s="65"/>
    </row>
    <row r="54" spans="3:4" s="77" customFormat="1" ht="15">
      <c r="C54" s="85"/>
      <c r="D54" s="85"/>
    </row>
    <row r="55" s="77" customFormat="1" ht="15">
      <c r="A55" s="78"/>
    </row>
    <row r="56" s="77" customFormat="1" ht="15">
      <c r="A56" s="78"/>
    </row>
    <row r="57" s="77" customFormat="1" ht="15">
      <c r="A57" s="78"/>
    </row>
    <row r="58" ht="12.75">
      <c r="A58" s="9"/>
    </row>
    <row r="59" ht="12.75">
      <c r="A59" s="9"/>
    </row>
    <row r="60" ht="14.25" customHeight="1">
      <c r="A60" s="9"/>
    </row>
    <row r="61" ht="14.25" customHeight="1">
      <c r="A61" s="9"/>
    </row>
    <row r="62" ht="10.5" customHeight="1">
      <c r="A62" s="9"/>
    </row>
    <row r="63" spans="2:5" ht="12.75">
      <c r="B63" s="3"/>
      <c r="C63" s="3"/>
      <c r="D63" s="3"/>
      <c r="E63" s="3"/>
    </row>
    <row r="78" ht="15">
      <c r="A78" s="78"/>
    </row>
    <row r="79" ht="15">
      <c r="A79" s="78"/>
    </row>
    <row r="80" ht="15">
      <c r="A80" s="78"/>
    </row>
    <row r="81" ht="15">
      <c r="A81" s="78"/>
    </row>
    <row r="82" ht="15">
      <c r="A82" s="78"/>
    </row>
    <row r="83" ht="15">
      <c r="A83" s="78"/>
    </row>
    <row r="84" ht="15">
      <c r="A84" s="78"/>
    </row>
    <row r="87" ht="15">
      <c r="A87" s="79"/>
    </row>
    <row r="88" ht="15">
      <c r="A88" s="79"/>
    </row>
    <row r="89" ht="15">
      <c r="A89" s="78"/>
    </row>
    <row r="90" ht="15">
      <c r="A90" s="78"/>
    </row>
    <row r="91" ht="15">
      <c r="A91" s="78"/>
    </row>
    <row r="92" ht="15">
      <c r="A92" s="79"/>
    </row>
    <row r="93" ht="15">
      <c r="A93" s="79"/>
    </row>
  </sheetData>
  <sheetProtection/>
  <printOptions/>
  <pageMargins left="0.5" right="0.5" top="0.6" bottom="0.6" header="0.25" footer="0.33"/>
  <pageSetup firstPageNumber="51" useFirstPageNumber="1" horizontalDpi="600" verticalDpi="600" orientation="portrait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       &amp;C&amp;"Times New Roman,Bold Italic"&amp;12Connecticut
</oddHeader>
    <oddFooter>&amp;C&amp;"Times New Roman,Bold"&amp;P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9">
      <selection activeCell="B18" sqref="B18:K35"/>
    </sheetView>
  </sheetViews>
  <sheetFormatPr defaultColWidth="10.66015625" defaultRowHeight="12.75"/>
  <cols>
    <col min="1" max="1" width="38.33203125" style="130" customWidth="1"/>
    <col min="2" max="2" width="14.33203125" style="130" customWidth="1"/>
    <col min="3" max="3" width="16.83203125" style="130" customWidth="1"/>
    <col min="4" max="5" width="14.83203125" style="130" customWidth="1"/>
    <col min="6" max="6" width="15" style="130" customWidth="1"/>
    <col min="7" max="7" width="13.83203125" style="130" customWidth="1"/>
    <col min="8" max="8" width="16" style="130" customWidth="1"/>
    <col min="9" max="9" width="19.16015625" style="130" bestFit="1" customWidth="1"/>
    <col min="10" max="10" width="15.66015625" style="130" customWidth="1"/>
    <col min="11" max="11" width="15" style="130" customWidth="1"/>
    <col min="12" max="12" width="14.16015625" style="130" customWidth="1"/>
    <col min="13" max="16384" width="10.66015625" style="130" customWidth="1"/>
  </cols>
  <sheetData>
    <row r="1" spans="1:15" ht="20.25">
      <c r="A1" s="308" t="s">
        <v>156</v>
      </c>
      <c r="E1" s="314"/>
      <c r="K1" s="314"/>
      <c r="N1" s="131" t="s">
        <v>0</v>
      </c>
      <c r="O1" s="132" t="s">
        <v>1</v>
      </c>
    </row>
    <row r="2" ht="20.25">
      <c r="A2" s="133" t="s">
        <v>117</v>
      </c>
    </row>
    <row r="3" ht="15.75">
      <c r="A3" s="134">
        <v>41090</v>
      </c>
    </row>
    <row r="4" ht="15.75">
      <c r="A4" s="135" t="s">
        <v>2</v>
      </c>
    </row>
    <row r="5" ht="12.75" customHeight="1">
      <c r="A5" s="135"/>
    </row>
    <row r="6" ht="12.75" customHeight="1">
      <c r="A6" s="135"/>
    </row>
    <row r="7" ht="12.75" customHeight="1">
      <c r="A7" s="135"/>
    </row>
    <row r="8" spans="1:10" ht="12.75" customHeight="1">
      <c r="A8" s="135"/>
      <c r="F8" s="340"/>
      <c r="G8" s="340"/>
      <c r="H8" s="340"/>
      <c r="I8" s="340"/>
      <c r="J8" s="327"/>
    </row>
    <row r="9" ht="12.75" customHeight="1">
      <c r="A9" s="135"/>
    </row>
    <row r="10" ht="12.75" customHeight="1">
      <c r="A10" s="135"/>
    </row>
    <row r="11" spans="1:11" ht="12.75" customHeight="1">
      <c r="A11" s="133"/>
      <c r="E11" s="136"/>
      <c r="F11" s="136"/>
      <c r="G11" s="136"/>
      <c r="H11" s="136"/>
      <c r="I11" s="136"/>
      <c r="J11" s="136"/>
      <c r="K11" s="136"/>
    </row>
    <row r="12" ht="12.75">
      <c r="K12" s="136"/>
    </row>
    <row r="13" spans="1:10" ht="15">
      <c r="A13" s="137"/>
      <c r="B13" s="340" t="s">
        <v>8</v>
      </c>
      <c r="C13" s="340"/>
      <c r="D13" s="340"/>
      <c r="E13" s="340"/>
      <c r="F13" s="340" t="s">
        <v>8</v>
      </c>
      <c r="G13" s="340"/>
      <c r="H13" s="340" t="s">
        <v>75</v>
      </c>
      <c r="I13" s="340"/>
      <c r="J13" s="340"/>
    </row>
    <row r="14" spans="2:10" ht="12.75">
      <c r="B14" s="132"/>
      <c r="C14" s="132"/>
      <c r="D14" s="132"/>
      <c r="E14" s="132" t="s">
        <v>9</v>
      </c>
      <c r="F14" s="132"/>
      <c r="G14" s="131"/>
      <c r="H14" s="154" t="s">
        <v>121</v>
      </c>
      <c r="I14" s="155" t="s">
        <v>122</v>
      </c>
      <c r="J14" s="132" t="s">
        <v>10</v>
      </c>
    </row>
    <row r="15" spans="1:10" ht="12.75">
      <c r="A15" s="137"/>
      <c r="B15" s="131" t="s">
        <v>10</v>
      </c>
      <c r="C15" s="131" t="s">
        <v>10</v>
      </c>
      <c r="D15" s="131"/>
      <c r="E15" s="131" t="s">
        <v>3</v>
      </c>
      <c r="F15" s="131" t="s">
        <v>11</v>
      </c>
      <c r="G15" s="131"/>
      <c r="H15" s="154" t="s">
        <v>170</v>
      </c>
      <c r="I15" s="156" t="s">
        <v>190</v>
      </c>
      <c r="J15" s="156" t="s">
        <v>168</v>
      </c>
    </row>
    <row r="16" spans="1:11" ht="12.75">
      <c r="A16" s="137"/>
      <c r="B16" s="138" t="s">
        <v>4</v>
      </c>
      <c r="C16" s="138" t="s">
        <v>5</v>
      </c>
      <c r="D16" s="138" t="s">
        <v>6</v>
      </c>
      <c r="E16" s="138" t="s">
        <v>4</v>
      </c>
      <c r="F16" s="138" t="s">
        <v>12</v>
      </c>
      <c r="G16" s="153" t="s">
        <v>84</v>
      </c>
      <c r="H16" s="153" t="s">
        <v>171</v>
      </c>
      <c r="I16" s="138" t="s">
        <v>123</v>
      </c>
      <c r="J16" s="153" t="s">
        <v>169</v>
      </c>
      <c r="K16" s="138" t="s">
        <v>7</v>
      </c>
    </row>
    <row r="17" spans="1:10" ht="12.75">
      <c r="A17" s="139" t="s">
        <v>35</v>
      </c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1" ht="12.75">
      <c r="A18" s="140" t="s">
        <v>101</v>
      </c>
      <c r="B18" s="121">
        <v>0</v>
      </c>
      <c r="C18" s="121">
        <v>125194</v>
      </c>
      <c r="D18" s="121">
        <v>0</v>
      </c>
      <c r="E18" s="121">
        <v>0</v>
      </c>
      <c r="F18" s="121">
        <v>27</v>
      </c>
      <c r="G18" s="121">
        <v>265</v>
      </c>
      <c r="H18" s="121">
        <v>91777</v>
      </c>
      <c r="I18" s="121">
        <v>0</v>
      </c>
      <c r="J18" s="121">
        <v>83298</v>
      </c>
      <c r="K18" s="121">
        <v>300561</v>
      </c>
    </row>
    <row r="19" spans="1:11" ht="12.75">
      <c r="A19" s="140" t="s">
        <v>85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1"/>
    </row>
    <row r="20" spans="1:11" ht="12.75">
      <c r="A20" s="140" t="s">
        <v>86</v>
      </c>
      <c r="B20" s="50">
        <v>6636</v>
      </c>
      <c r="C20" s="50">
        <v>11768</v>
      </c>
      <c r="D20" s="50">
        <v>7</v>
      </c>
      <c r="E20" s="50">
        <v>12831</v>
      </c>
      <c r="F20" s="50">
        <v>4</v>
      </c>
      <c r="G20" s="50">
        <v>0</v>
      </c>
      <c r="H20" s="50">
        <v>0</v>
      </c>
      <c r="I20" s="50">
        <v>0</v>
      </c>
      <c r="J20" s="50">
        <v>0</v>
      </c>
      <c r="K20" s="50">
        <v>31246</v>
      </c>
    </row>
    <row r="21" spans="1:11" ht="12.75">
      <c r="A21" s="309" t="s">
        <v>165</v>
      </c>
      <c r="B21" s="50">
        <v>0</v>
      </c>
      <c r="C21" s="50">
        <v>693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693</v>
      </c>
    </row>
    <row r="22" spans="1:17" ht="12.75">
      <c r="A22" s="140" t="s">
        <v>87</v>
      </c>
      <c r="B22" s="115">
        <v>4</v>
      </c>
      <c r="C22" s="115">
        <v>7</v>
      </c>
      <c r="D22" s="115">
        <v>0</v>
      </c>
      <c r="E22" s="115">
        <v>0</v>
      </c>
      <c r="F22" s="115">
        <v>0</v>
      </c>
      <c r="G22" s="115">
        <v>0</v>
      </c>
      <c r="H22" s="115">
        <v>2056</v>
      </c>
      <c r="I22" s="115">
        <v>0</v>
      </c>
      <c r="J22" s="115">
        <v>3</v>
      </c>
      <c r="K22" s="50">
        <v>2070</v>
      </c>
      <c r="L22" s="141"/>
      <c r="M22" s="141"/>
      <c r="N22" s="141"/>
      <c r="O22" s="141"/>
      <c r="P22" s="141"/>
      <c r="Q22" s="141"/>
    </row>
    <row r="23" spans="1:11" ht="12.75">
      <c r="A23" s="140" t="s">
        <v>88</v>
      </c>
      <c r="B23" s="115">
        <v>203</v>
      </c>
      <c r="C23" s="115">
        <v>495</v>
      </c>
      <c r="D23" s="115">
        <v>3</v>
      </c>
      <c r="E23" s="115">
        <v>22</v>
      </c>
      <c r="F23" s="115">
        <v>4</v>
      </c>
      <c r="G23" s="115">
        <v>0</v>
      </c>
      <c r="H23" s="115">
        <v>0</v>
      </c>
      <c r="I23" s="115">
        <v>1</v>
      </c>
      <c r="J23" s="115">
        <v>0</v>
      </c>
      <c r="K23" s="50">
        <v>728</v>
      </c>
    </row>
    <row r="24" spans="1:17" ht="12.75">
      <c r="A24" s="309" t="s">
        <v>102</v>
      </c>
      <c r="B24" s="115">
        <v>8468271</v>
      </c>
      <c r="C24" s="115">
        <v>13473162</v>
      </c>
      <c r="D24" s="115">
        <v>156910</v>
      </c>
      <c r="E24" s="115">
        <v>1675299</v>
      </c>
      <c r="F24" s="115">
        <v>78044</v>
      </c>
      <c r="G24" s="115">
        <v>1195</v>
      </c>
      <c r="H24" s="115">
        <v>0</v>
      </c>
      <c r="I24" s="115">
        <v>22559</v>
      </c>
      <c r="J24" s="115">
        <v>0</v>
      </c>
      <c r="K24" s="50">
        <v>23875440</v>
      </c>
      <c r="L24" s="141"/>
      <c r="M24" s="141"/>
      <c r="N24" s="141"/>
      <c r="O24" s="141"/>
      <c r="P24" s="141"/>
      <c r="Q24" s="141"/>
    </row>
    <row r="25" spans="1:11" ht="15">
      <c r="A25" s="140" t="s">
        <v>103</v>
      </c>
      <c r="B25" s="146">
        <v>950394</v>
      </c>
      <c r="C25" s="146">
        <v>1476215</v>
      </c>
      <c r="D25" s="146">
        <v>20141</v>
      </c>
      <c r="E25" s="146">
        <v>205745</v>
      </c>
      <c r="F25" s="146">
        <v>9360</v>
      </c>
      <c r="G25" s="146">
        <v>161</v>
      </c>
      <c r="H25" s="146">
        <v>0</v>
      </c>
      <c r="I25" s="146">
        <v>3456</v>
      </c>
      <c r="J25" s="146">
        <v>0</v>
      </c>
      <c r="K25" s="15">
        <v>2665472</v>
      </c>
    </row>
    <row r="26" spans="1:11" ht="15">
      <c r="A26" s="143" t="s">
        <v>89</v>
      </c>
      <c r="B26" s="15">
        <v>9425508</v>
      </c>
      <c r="C26" s="15">
        <v>15087534</v>
      </c>
      <c r="D26" s="15">
        <v>177061</v>
      </c>
      <c r="E26" s="15">
        <v>1893897</v>
      </c>
      <c r="F26" s="15">
        <v>87439</v>
      </c>
      <c r="G26" s="15">
        <v>1621</v>
      </c>
      <c r="H26" s="15">
        <v>93833</v>
      </c>
      <c r="I26" s="15">
        <v>26016</v>
      </c>
      <c r="J26" s="15">
        <v>83301</v>
      </c>
      <c r="K26" s="15">
        <v>26876210</v>
      </c>
    </row>
    <row r="27" spans="1:11" ht="12.75">
      <c r="A27" s="139" t="s">
        <v>62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42"/>
    </row>
    <row r="28" spans="1:11" ht="12.75">
      <c r="A28" s="220" t="s">
        <v>105</v>
      </c>
      <c r="B28" s="142">
        <v>26</v>
      </c>
      <c r="C28" s="142">
        <v>127154</v>
      </c>
      <c r="D28" s="142">
        <v>0</v>
      </c>
      <c r="E28" s="142">
        <v>0</v>
      </c>
      <c r="F28" s="142">
        <v>0</v>
      </c>
      <c r="G28" s="142">
        <v>0</v>
      </c>
      <c r="H28" s="142">
        <v>5507</v>
      </c>
      <c r="I28" s="142">
        <v>0</v>
      </c>
      <c r="J28" s="142">
        <v>23584</v>
      </c>
      <c r="K28" s="115">
        <v>156271</v>
      </c>
    </row>
    <row r="29" spans="1:11" ht="12.75">
      <c r="A29" s="145" t="s">
        <v>106</v>
      </c>
      <c r="B29" s="142">
        <v>950394</v>
      </c>
      <c r="C29" s="142">
        <v>1476215</v>
      </c>
      <c r="D29" s="142">
        <v>20141</v>
      </c>
      <c r="E29" s="142">
        <v>205745</v>
      </c>
      <c r="F29" s="142">
        <v>9360</v>
      </c>
      <c r="G29" s="142">
        <v>161</v>
      </c>
      <c r="H29" s="142">
        <v>0</v>
      </c>
      <c r="I29" s="142">
        <v>3456</v>
      </c>
      <c r="J29" s="142">
        <v>0</v>
      </c>
      <c r="K29" s="115">
        <v>2665472</v>
      </c>
    </row>
    <row r="30" spans="1:11" ht="15">
      <c r="A30" s="145" t="s">
        <v>157</v>
      </c>
      <c r="B30" s="146">
        <v>6447</v>
      </c>
      <c r="C30" s="146">
        <v>2029</v>
      </c>
      <c r="D30" s="146">
        <v>1</v>
      </c>
      <c r="E30" s="146">
        <v>1575</v>
      </c>
      <c r="F30" s="146">
        <v>0</v>
      </c>
      <c r="G30" s="146">
        <v>0</v>
      </c>
      <c r="H30" s="146">
        <v>0</v>
      </c>
      <c r="I30" s="146">
        <v>7</v>
      </c>
      <c r="J30" s="146">
        <v>0</v>
      </c>
      <c r="K30" s="8">
        <v>10059</v>
      </c>
    </row>
    <row r="31" spans="1:11" ht="15">
      <c r="A31" s="143" t="s">
        <v>90</v>
      </c>
      <c r="B31" s="8">
        <v>956867</v>
      </c>
      <c r="C31" s="8">
        <v>1605398</v>
      </c>
      <c r="D31" s="8">
        <v>20142</v>
      </c>
      <c r="E31" s="8">
        <v>207320</v>
      </c>
      <c r="F31" s="8">
        <v>9360</v>
      </c>
      <c r="G31" s="8">
        <v>161</v>
      </c>
      <c r="H31" s="8">
        <v>5507</v>
      </c>
      <c r="I31" s="8">
        <v>3463</v>
      </c>
      <c r="J31" s="8">
        <v>23584</v>
      </c>
      <c r="K31" s="8">
        <v>2831802</v>
      </c>
    </row>
    <row r="32" spans="1:11" ht="12.75">
      <c r="A32" s="139" t="s">
        <v>63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47"/>
    </row>
    <row r="33" spans="1:11" ht="12.75">
      <c r="A33" s="145" t="s">
        <v>118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47"/>
    </row>
    <row r="34" spans="1:11" ht="15">
      <c r="A34" s="145" t="s">
        <v>119</v>
      </c>
      <c r="B34" s="15">
        <v>8468641</v>
      </c>
      <c r="C34" s="15">
        <v>13482136</v>
      </c>
      <c r="D34" s="15">
        <v>156919</v>
      </c>
      <c r="E34" s="15">
        <v>1686577</v>
      </c>
      <c r="F34" s="15">
        <v>78079</v>
      </c>
      <c r="G34" s="15">
        <v>1460</v>
      </c>
      <c r="H34" s="15">
        <v>88326</v>
      </c>
      <c r="I34" s="15">
        <v>22553</v>
      </c>
      <c r="J34" s="15">
        <v>59717</v>
      </c>
      <c r="K34" s="148">
        <v>24044408</v>
      </c>
    </row>
    <row r="35" spans="1:11" ht="15">
      <c r="A35" s="143" t="s">
        <v>120</v>
      </c>
      <c r="B35" s="123">
        <v>8468641</v>
      </c>
      <c r="C35" s="123">
        <v>13482136</v>
      </c>
      <c r="D35" s="123">
        <v>156919</v>
      </c>
      <c r="E35" s="123">
        <v>1686577</v>
      </c>
      <c r="F35" s="123">
        <v>78079</v>
      </c>
      <c r="G35" s="123">
        <v>1460</v>
      </c>
      <c r="H35" s="123">
        <v>88326</v>
      </c>
      <c r="I35" s="123">
        <v>22553</v>
      </c>
      <c r="J35" s="123">
        <v>59717</v>
      </c>
      <c r="K35" s="123">
        <v>24044408</v>
      </c>
    </row>
    <row r="36" spans="2:12" ht="15.75" customHeight="1"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110"/>
    </row>
    <row r="37" spans="1:12" ht="12.75">
      <c r="A37" s="136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10"/>
    </row>
    <row r="38" spans="2:11" ht="19.5" customHeight="1">
      <c r="B38" s="141"/>
      <c r="C38" s="141"/>
      <c r="D38" s="150"/>
      <c r="E38" s="150"/>
      <c r="F38" s="150"/>
      <c r="G38" s="150"/>
      <c r="H38" s="150"/>
      <c r="I38" s="151"/>
      <c r="J38" s="151"/>
      <c r="K38" s="151"/>
    </row>
    <row r="39" spans="2:11" ht="19.5" customHeight="1">
      <c r="B39" s="141"/>
      <c r="C39" s="141"/>
      <c r="D39" s="150"/>
      <c r="E39" s="150"/>
      <c r="F39" s="150"/>
      <c r="G39" s="150"/>
      <c r="H39" s="150"/>
      <c r="I39" s="151"/>
      <c r="J39" s="151"/>
      <c r="K39" s="152"/>
    </row>
    <row r="40" spans="9:11" ht="12.75">
      <c r="I40" s="151"/>
      <c r="J40" s="151"/>
      <c r="K40" s="152"/>
    </row>
    <row r="41" spans="9:10" ht="13.5" customHeight="1">
      <c r="I41" s="151"/>
      <c r="J41" s="151"/>
    </row>
    <row r="42" spans="9:10" ht="15" customHeight="1">
      <c r="I42" s="151"/>
      <c r="J42" s="151"/>
    </row>
    <row r="43" spans="9:10" ht="17.25" customHeight="1">
      <c r="I43" s="151"/>
      <c r="J43" s="151"/>
    </row>
    <row r="44" spans="1:11" ht="12.75" customHeight="1">
      <c r="A44" s="136"/>
      <c r="B44" s="136"/>
      <c r="C44" s="136"/>
      <c r="D44" s="136"/>
      <c r="E44" s="136"/>
      <c r="F44" s="136"/>
      <c r="G44" s="136"/>
      <c r="H44" s="136"/>
      <c r="I44" s="144"/>
      <c r="J44" s="144"/>
      <c r="K44" s="136"/>
    </row>
  </sheetData>
  <sheetProtection/>
  <mergeCells count="4">
    <mergeCell ref="B13:E13"/>
    <mergeCell ref="F13:G13"/>
    <mergeCell ref="F8:I8"/>
    <mergeCell ref="H13:J13"/>
  </mergeCells>
  <printOptions/>
  <pageMargins left="0.5" right="0.5" top="0.6" bottom="0.6" header="0.25" footer="0.33"/>
  <pageSetup firstPageNumber="128" useFirstPageNumber="1" horizontalDpi="300" verticalDpi="300" orientation="portrait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807"/>
  <sheetViews>
    <sheetView showGridLines="0" zoomScalePageLayoutView="0" workbookViewId="0" topLeftCell="A10">
      <selection activeCell="B18" sqref="B18:K35"/>
    </sheetView>
  </sheetViews>
  <sheetFormatPr defaultColWidth="9.33203125" defaultRowHeight="12.75"/>
  <cols>
    <col min="1" max="1" width="37.16015625" style="0" customWidth="1"/>
    <col min="2" max="2" width="17" style="0" customWidth="1"/>
    <col min="3" max="3" width="15.16015625" style="0" customWidth="1"/>
    <col min="4" max="4" width="16" style="0" customWidth="1"/>
    <col min="5" max="5" width="17.16015625" style="0" customWidth="1"/>
    <col min="6" max="6" width="15.33203125" style="0" customWidth="1"/>
    <col min="7" max="7" width="18.16015625" style="0" customWidth="1"/>
    <col min="8" max="8" width="15.33203125" style="0" bestFit="1" customWidth="1"/>
    <col min="9" max="9" width="19.16015625" style="0" bestFit="1" customWidth="1"/>
    <col min="10" max="10" width="15.66015625" style="0" customWidth="1"/>
    <col min="11" max="11" width="16.5" style="0" customWidth="1"/>
    <col min="12" max="12" width="30.33203125" style="0" customWidth="1"/>
  </cols>
  <sheetData>
    <row r="1" spans="1:14" s="111" customFormat="1" ht="20.25">
      <c r="A1" s="90" t="s">
        <v>148</v>
      </c>
      <c r="B1" s="113"/>
      <c r="C1" s="113"/>
      <c r="D1" s="113"/>
      <c r="E1" s="314"/>
      <c r="F1" s="113"/>
      <c r="G1" s="113"/>
      <c r="H1" s="113"/>
      <c r="I1" s="113"/>
      <c r="J1" s="113"/>
      <c r="K1" s="314"/>
      <c r="M1" s="12" t="s">
        <v>0</v>
      </c>
      <c r="N1" s="43" t="s">
        <v>1</v>
      </c>
    </row>
    <row r="2" ht="20.25">
      <c r="A2" s="4" t="s">
        <v>117</v>
      </c>
    </row>
    <row r="3" ht="15.75">
      <c r="A3" s="56" t="s">
        <v>181</v>
      </c>
    </row>
    <row r="4" ht="15.75">
      <c r="A4" s="13" t="s">
        <v>2</v>
      </c>
    </row>
    <row r="5" spans="1:12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5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13"/>
    </row>
    <row r="11" spans="1:12" ht="15.75">
      <c r="A11" s="91"/>
      <c r="C11" s="299"/>
      <c r="D11" s="3"/>
      <c r="E11" s="94"/>
      <c r="F11" s="299"/>
      <c r="G11" s="300"/>
      <c r="H11" s="94"/>
      <c r="K11" s="94"/>
      <c r="L11" s="13"/>
    </row>
    <row r="12" spans="1:12" ht="17.25">
      <c r="A12" s="85"/>
      <c r="B12" s="341" t="s">
        <v>8</v>
      </c>
      <c r="C12" s="341"/>
      <c r="D12" s="341"/>
      <c r="E12" s="341"/>
      <c r="F12" s="341" t="s">
        <v>8</v>
      </c>
      <c r="G12" s="341"/>
      <c r="H12" s="342" t="s">
        <v>75</v>
      </c>
      <c r="I12" s="342"/>
      <c r="J12" s="342"/>
      <c r="K12" s="1"/>
      <c r="L12" s="13"/>
    </row>
    <row r="13" spans="1:12" ht="15.75">
      <c r="A13" s="85"/>
      <c r="B13" s="112"/>
      <c r="C13" s="112"/>
      <c r="D13" s="112"/>
      <c r="E13" s="112" t="s">
        <v>9</v>
      </c>
      <c r="G13" s="58"/>
      <c r="H13" s="154" t="s">
        <v>121</v>
      </c>
      <c r="I13" s="307" t="s">
        <v>122</v>
      </c>
      <c r="J13" s="132" t="s">
        <v>10</v>
      </c>
      <c r="K13" s="1"/>
      <c r="L13" s="13"/>
    </row>
    <row r="14" spans="1:12" ht="15.75">
      <c r="A14" s="85"/>
      <c r="B14" s="58" t="s">
        <v>10</v>
      </c>
      <c r="C14" s="58" t="s">
        <v>10</v>
      </c>
      <c r="D14" s="58"/>
      <c r="E14" s="58" t="s">
        <v>3</v>
      </c>
      <c r="F14" s="58" t="s">
        <v>11</v>
      </c>
      <c r="G14" s="58"/>
      <c r="H14" s="154" t="s">
        <v>170</v>
      </c>
      <c r="I14" s="307" t="s">
        <v>190</v>
      </c>
      <c r="J14" s="156" t="s">
        <v>168</v>
      </c>
      <c r="K14" s="1"/>
      <c r="L14" s="13"/>
    </row>
    <row r="15" spans="1:12" ht="15.75">
      <c r="A15" s="85"/>
      <c r="B15" s="54" t="s">
        <v>4</v>
      </c>
      <c r="C15" s="54" t="s">
        <v>5</v>
      </c>
      <c r="D15" s="54" t="s">
        <v>6</v>
      </c>
      <c r="E15" s="54" t="s">
        <v>4</v>
      </c>
      <c r="F15" s="54" t="s">
        <v>12</v>
      </c>
      <c r="G15" s="54" t="s">
        <v>84</v>
      </c>
      <c r="H15" s="153" t="s">
        <v>171</v>
      </c>
      <c r="I15" s="54" t="s">
        <v>123</v>
      </c>
      <c r="J15" s="153" t="s">
        <v>169</v>
      </c>
      <c r="K15" s="54" t="s">
        <v>7</v>
      </c>
      <c r="L15" s="13"/>
    </row>
    <row r="16" spans="1:12" ht="12.75" customHeight="1">
      <c r="A16" s="70" t="s">
        <v>93</v>
      </c>
      <c r="B16" s="85"/>
      <c r="C16" s="85"/>
      <c r="D16" s="85"/>
      <c r="E16" s="85"/>
      <c r="F16" s="85"/>
      <c r="G16" s="85"/>
      <c r="H16" s="85"/>
      <c r="I16" s="85"/>
      <c r="J16" s="85"/>
      <c r="K16" s="63"/>
      <c r="L16" s="13"/>
    </row>
    <row r="17" spans="1:12" ht="12.75" customHeight="1">
      <c r="A17" s="85" t="s">
        <v>13</v>
      </c>
      <c r="B17" s="88"/>
      <c r="C17" s="88"/>
      <c r="D17" s="88"/>
      <c r="E17" s="88"/>
      <c r="F17" s="88"/>
      <c r="G17" s="88"/>
      <c r="H17" s="88"/>
      <c r="I17" s="88"/>
      <c r="J17" s="88"/>
      <c r="K17" s="63"/>
      <c r="L17" s="13"/>
    </row>
    <row r="18" spans="1:12" ht="12.75" customHeight="1">
      <c r="A18" s="76" t="s">
        <v>94</v>
      </c>
      <c r="B18" s="301">
        <v>68776</v>
      </c>
      <c r="C18" s="301">
        <v>266559</v>
      </c>
      <c r="D18" s="301">
        <v>1565</v>
      </c>
      <c r="E18" s="301">
        <v>18452</v>
      </c>
      <c r="F18" s="301">
        <v>249</v>
      </c>
      <c r="G18" s="301">
        <v>39</v>
      </c>
      <c r="H18" s="301">
        <v>81385</v>
      </c>
      <c r="I18" s="301">
        <v>470</v>
      </c>
      <c r="J18" s="301">
        <v>0</v>
      </c>
      <c r="K18" s="69">
        <v>437495</v>
      </c>
      <c r="L18" s="13"/>
    </row>
    <row r="19" spans="1:12" ht="12.75" customHeight="1">
      <c r="A19" s="76" t="s">
        <v>149</v>
      </c>
      <c r="B19" s="157">
        <v>926343</v>
      </c>
      <c r="C19" s="157">
        <v>757246</v>
      </c>
      <c r="D19" s="157">
        <v>15095</v>
      </c>
      <c r="E19" s="157">
        <v>0</v>
      </c>
      <c r="F19" s="157">
        <v>0</v>
      </c>
      <c r="G19" s="157">
        <v>0</v>
      </c>
      <c r="H19" s="157">
        <v>49486</v>
      </c>
      <c r="I19" s="157">
        <v>0</v>
      </c>
      <c r="J19" s="157">
        <v>541262</v>
      </c>
      <c r="K19" s="302">
        <v>2289432</v>
      </c>
      <c r="L19" s="13"/>
    </row>
    <row r="20" spans="1:12" ht="15" customHeight="1">
      <c r="A20" s="76" t="s">
        <v>150</v>
      </c>
      <c r="B20" s="15">
        <v>0</v>
      </c>
      <c r="C20" s="15">
        <v>0</v>
      </c>
      <c r="D20" s="15">
        <v>0</v>
      </c>
      <c r="E20" s="15">
        <v>59307</v>
      </c>
      <c r="F20" s="15">
        <v>0</v>
      </c>
      <c r="G20" s="15">
        <v>0</v>
      </c>
      <c r="H20" s="15">
        <v>0</v>
      </c>
      <c r="I20" s="15">
        <v>41</v>
      </c>
      <c r="J20" s="15">
        <v>0</v>
      </c>
      <c r="K20" s="303">
        <v>59348</v>
      </c>
      <c r="L20" s="13"/>
    </row>
    <row r="21" spans="1:12" ht="15.75" customHeight="1">
      <c r="A21" s="76" t="s">
        <v>96</v>
      </c>
      <c r="B21" s="15">
        <v>995119</v>
      </c>
      <c r="C21" s="15">
        <v>1023805</v>
      </c>
      <c r="D21" s="15">
        <v>16660</v>
      </c>
      <c r="E21" s="15">
        <v>77759</v>
      </c>
      <c r="F21" s="15">
        <v>249</v>
      </c>
      <c r="G21" s="15">
        <v>39</v>
      </c>
      <c r="H21" s="15">
        <v>130871</v>
      </c>
      <c r="I21" s="15">
        <v>511</v>
      </c>
      <c r="J21" s="15">
        <v>541262</v>
      </c>
      <c r="K21" s="119">
        <v>2786275</v>
      </c>
      <c r="L21" s="13"/>
    </row>
    <row r="22" spans="1:12" ht="3.75" customHeight="1">
      <c r="A22" s="76"/>
      <c r="B22" s="88"/>
      <c r="C22" s="88"/>
      <c r="D22" s="88"/>
      <c r="E22" s="88"/>
      <c r="F22" s="88"/>
      <c r="G22" s="88"/>
      <c r="H22" s="88"/>
      <c r="I22" s="88"/>
      <c r="J22" s="88"/>
      <c r="K22" s="63"/>
      <c r="L22" s="13"/>
    </row>
    <row r="23" spans="1:12" ht="12.75" customHeight="1">
      <c r="A23" s="76" t="s">
        <v>162</v>
      </c>
      <c r="B23" s="157">
        <v>-59436</v>
      </c>
      <c r="C23" s="157">
        <v>-96538</v>
      </c>
      <c r="D23" s="157">
        <v>2267</v>
      </c>
      <c r="E23" s="157">
        <v>13534</v>
      </c>
      <c r="F23" s="157">
        <v>699</v>
      </c>
      <c r="G23" s="157">
        <v>65</v>
      </c>
      <c r="H23" s="157">
        <v>99</v>
      </c>
      <c r="I23" s="157">
        <v>1267</v>
      </c>
      <c r="J23" s="157">
        <v>8</v>
      </c>
      <c r="K23" s="118">
        <v>-138035</v>
      </c>
      <c r="L23" s="13"/>
    </row>
    <row r="24" spans="1:12" ht="15" customHeight="1">
      <c r="A24" s="76" t="s">
        <v>151</v>
      </c>
      <c r="B24" s="15">
        <v>-30981</v>
      </c>
      <c r="C24" s="15">
        <v>-48932</v>
      </c>
      <c r="D24" s="15">
        <v>-593</v>
      </c>
      <c r="E24" s="15">
        <v>-6297</v>
      </c>
      <c r="F24" s="15">
        <v>-292</v>
      </c>
      <c r="G24" s="15">
        <v>-4</v>
      </c>
      <c r="H24" s="15">
        <v>0</v>
      </c>
      <c r="I24" s="15">
        <v>-81</v>
      </c>
      <c r="J24" s="15">
        <v>0</v>
      </c>
      <c r="K24" s="119">
        <v>-87180</v>
      </c>
      <c r="L24" s="13"/>
    </row>
    <row r="25" spans="1:12" ht="15" customHeight="1">
      <c r="A25" s="76" t="s">
        <v>163</v>
      </c>
      <c r="B25" s="15">
        <v>-90417</v>
      </c>
      <c r="C25" s="15">
        <v>-145470</v>
      </c>
      <c r="D25" s="15">
        <v>1674</v>
      </c>
      <c r="E25" s="15">
        <v>7237</v>
      </c>
      <c r="F25" s="15">
        <v>407</v>
      </c>
      <c r="G25" s="15">
        <v>61</v>
      </c>
      <c r="H25" s="15">
        <v>99</v>
      </c>
      <c r="I25" s="15">
        <v>1186</v>
      </c>
      <c r="J25" s="15">
        <v>8</v>
      </c>
      <c r="K25" s="119">
        <v>-225215</v>
      </c>
      <c r="L25" s="13"/>
    </row>
    <row r="26" spans="1:12" ht="3.75" customHeight="1">
      <c r="A26" s="76"/>
      <c r="B26" s="88"/>
      <c r="C26" s="88"/>
      <c r="D26" s="88"/>
      <c r="E26" s="88"/>
      <c r="F26" s="88"/>
      <c r="G26" s="88"/>
      <c r="H26" s="88"/>
      <c r="I26" s="88"/>
      <c r="J26" s="88"/>
      <c r="K26" s="63"/>
      <c r="L26" s="13"/>
    </row>
    <row r="27" spans="1:12" ht="12.75" customHeight="1">
      <c r="A27" s="76" t="s">
        <v>111</v>
      </c>
      <c r="B27" s="157">
        <v>0</v>
      </c>
      <c r="C27" s="157">
        <v>0</v>
      </c>
      <c r="D27" s="157">
        <v>0</v>
      </c>
      <c r="E27" s="157">
        <v>0</v>
      </c>
      <c r="F27" s="157">
        <v>200</v>
      </c>
      <c r="G27" s="157">
        <v>0</v>
      </c>
      <c r="H27" s="157">
        <v>0</v>
      </c>
      <c r="I27" s="157">
        <v>0</v>
      </c>
      <c r="J27" s="157">
        <v>14500</v>
      </c>
      <c r="K27" s="302">
        <v>14700</v>
      </c>
      <c r="L27" s="13"/>
    </row>
    <row r="28" spans="1:12" ht="15" customHeight="1">
      <c r="A28" s="76" t="s">
        <v>161</v>
      </c>
      <c r="B28" s="15">
        <v>4126</v>
      </c>
      <c r="C28" s="15">
        <v>364</v>
      </c>
      <c r="D28" s="15">
        <v>0</v>
      </c>
      <c r="E28" s="15">
        <v>1009</v>
      </c>
      <c r="F28" s="15">
        <v>185</v>
      </c>
      <c r="G28" s="15">
        <v>0</v>
      </c>
      <c r="H28" s="15">
        <v>0</v>
      </c>
      <c r="I28" s="15">
        <v>0</v>
      </c>
      <c r="J28" s="15">
        <v>0</v>
      </c>
      <c r="K28" s="303">
        <v>5684</v>
      </c>
      <c r="L28" s="13"/>
    </row>
    <row r="29" spans="1:12" ht="15" customHeight="1">
      <c r="A29" s="114" t="s">
        <v>152</v>
      </c>
      <c r="B29" s="15">
        <v>908828</v>
      </c>
      <c r="C29" s="15">
        <v>878699</v>
      </c>
      <c r="D29" s="15">
        <v>18334</v>
      </c>
      <c r="E29" s="15">
        <v>86005</v>
      </c>
      <c r="F29" s="15">
        <v>1041</v>
      </c>
      <c r="G29" s="15">
        <v>100</v>
      </c>
      <c r="H29" s="15">
        <v>130970</v>
      </c>
      <c r="I29" s="15">
        <v>1697</v>
      </c>
      <c r="J29" s="15">
        <v>555770</v>
      </c>
      <c r="K29" s="15">
        <v>2581444</v>
      </c>
      <c r="L29" s="13"/>
    </row>
    <row r="30" spans="1:12" ht="12.75" customHeight="1">
      <c r="A30" s="70" t="s">
        <v>98</v>
      </c>
      <c r="B30" s="88"/>
      <c r="C30" s="88"/>
      <c r="D30" s="88"/>
      <c r="E30" s="88"/>
      <c r="F30" s="88"/>
      <c r="G30" s="88"/>
      <c r="H30" s="88"/>
      <c r="I30" s="88"/>
      <c r="J30" s="88"/>
      <c r="K30" s="63"/>
      <c r="L30" s="13"/>
    </row>
    <row r="31" spans="1:12" ht="12.75" customHeight="1">
      <c r="A31" s="76" t="s">
        <v>112</v>
      </c>
      <c r="B31" s="157">
        <v>543</v>
      </c>
      <c r="C31" s="157">
        <v>0</v>
      </c>
      <c r="D31" s="157">
        <v>0</v>
      </c>
      <c r="E31" s="157">
        <v>0</v>
      </c>
      <c r="F31" s="157">
        <v>0</v>
      </c>
      <c r="G31" s="157">
        <v>0</v>
      </c>
      <c r="H31" s="157">
        <v>2606</v>
      </c>
      <c r="I31" s="157">
        <v>0</v>
      </c>
      <c r="J31" s="157">
        <v>0</v>
      </c>
      <c r="K31" s="302">
        <v>3149</v>
      </c>
      <c r="L31" s="13"/>
    </row>
    <row r="32" spans="1:12" ht="12.75" customHeight="1">
      <c r="A32" s="76" t="s">
        <v>153</v>
      </c>
      <c r="B32" s="157">
        <v>1424666</v>
      </c>
      <c r="C32" s="157">
        <v>1545867</v>
      </c>
      <c r="D32" s="157">
        <v>20313</v>
      </c>
      <c r="E32" s="157">
        <v>106583</v>
      </c>
      <c r="F32" s="157">
        <v>4384</v>
      </c>
      <c r="G32" s="157">
        <v>1</v>
      </c>
      <c r="H32" s="157">
        <v>93326</v>
      </c>
      <c r="I32" s="157">
        <v>1005</v>
      </c>
      <c r="J32" s="157">
        <v>545700</v>
      </c>
      <c r="K32" s="302">
        <v>3741845</v>
      </c>
      <c r="L32" s="13"/>
    </row>
    <row r="33" spans="1:12" ht="15" customHeight="1">
      <c r="A33" s="76" t="s">
        <v>161</v>
      </c>
      <c r="B33" s="15">
        <v>0</v>
      </c>
      <c r="C33" s="15">
        <v>2933</v>
      </c>
      <c r="D33" s="15">
        <v>0</v>
      </c>
      <c r="E33" s="15">
        <v>2</v>
      </c>
      <c r="F33" s="15">
        <v>183</v>
      </c>
      <c r="G33" s="15">
        <v>0</v>
      </c>
      <c r="H33" s="15">
        <v>4</v>
      </c>
      <c r="I33" s="15">
        <v>0</v>
      </c>
      <c r="J33" s="15">
        <v>0</v>
      </c>
      <c r="K33" s="303">
        <v>3122</v>
      </c>
      <c r="L33" s="13"/>
    </row>
    <row r="34" spans="1:12" ht="15" customHeight="1">
      <c r="A34" s="114" t="s">
        <v>99</v>
      </c>
      <c r="B34" s="15">
        <v>1425209</v>
      </c>
      <c r="C34" s="15">
        <v>1548800</v>
      </c>
      <c r="D34" s="15">
        <v>20313</v>
      </c>
      <c r="E34" s="15">
        <v>106585</v>
      </c>
      <c r="F34" s="15">
        <v>4567</v>
      </c>
      <c r="G34" s="15">
        <v>1</v>
      </c>
      <c r="H34" s="15">
        <v>95936</v>
      </c>
      <c r="I34" s="15">
        <v>1005</v>
      </c>
      <c r="J34" s="15">
        <v>545700</v>
      </c>
      <c r="K34" s="119">
        <v>3748116</v>
      </c>
      <c r="L34" s="13"/>
    </row>
    <row r="35" spans="1:12" ht="12.75" customHeight="1">
      <c r="A35" s="114" t="s">
        <v>154</v>
      </c>
      <c r="B35" s="157">
        <v>-516381</v>
      </c>
      <c r="C35" s="157">
        <v>-670101</v>
      </c>
      <c r="D35" s="157">
        <v>-1979</v>
      </c>
      <c r="E35" s="157">
        <v>-20580</v>
      </c>
      <c r="F35" s="157">
        <v>-3526</v>
      </c>
      <c r="G35" s="157">
        <v>99</v>
      </c>
      <c r="H35" s="157">
        <v>35034</v>
      </c>
      <c r="I35" s="157">
        <v>692</v>
      </c>
      <c r="J35" s="157">
        <v>10070</v>
      </c>
      <c r="K35" s="118">
        <v>-1166672</v>
      </c>
      <c r="L35" s="13"/>
    </row>
    <row r="36" spans="1:12" ht="12.75" customHeight="1">
      <c r="A36" s="70" t="s">
        <v>76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18"/>
      <c r="L36" s="13"/>
    </row>
    <row r="37" spans="1:12" ht="12.75" customHeight="1">
      <c r="A37" s="70" t="s">
        <v>100</v>
      </c>
      <c r="B37" s="88"/>
      <c r="C37" s="88"/>
      <c r="D37" s="88"/>
      <c r="E37" s="88"/>
      <c r="F37" s="88"/>
      <c r="G37" s="88"/>
      <c r="H37" s="88"/>
      <c r="I37" s="88"/>
      <c r="J37" s="88"/>
      <c r="K37" s="63"/>
      <c r="L37" s="13"/>
    </row>
    <row r="38" spans="1:12" ht="15" customHeight="1">
      <c r="A38" s="114" t="s">
        <v>176</v>
      </c>
      <c r="B38" s="15">
        <v>8985022</v>
      </c>
      <c r="C38" s="15">
        <v>14152237</v>
      </c>
      <c r="D38" s="15">
        <v>158898</v>
      </c>
      <c r="E38" s="15">
        <v>1707157</v>
      </c>
      <c r="F38" s="15">
        <v>81605</v>
      </c>
      <c r="G38" s="15">
        <v>1361</v>
      </c>
      <c r="H38" s="15">
        <v>53292</v>
      </c>
      <c r="I38" s="15">
        <v>21861</v>
      </c>
      <c r="J38" s="15">
        <v>49647</v>
      </c>
      <c r="K38" s="303">
        <v>25211080</v>
      </c>
      <c r="L38" s="13"/>
    </row>
    <row r="39" spans="1:68" ht="15" customHeight="1">
      <c r="A39" s="114" t="s">
        <v>155</v>
      </c>
      <c r="B39" s="304">
        <v>8468641</v>
      </c>
      <c r="C39" s="304">
        <v>13482136</v>
      </c>
      <c r="D39" s="304">
        <v>156919</v>
      </c>
      <c r="E39" s="304">
        <v>1686577</v>
      </c>
      <c r="F39" s="304">
        <v>78079</v>
      </c>
      <c r="G39" s="304">
        <v>1460</v>
      </c>
      <c r="H39" s="304">
        <v>88326</v>
      </c>
      <c r="I39" s="304">
        <v>22553</v>
      </c>
      <c r="J39" s="304">
        <v>59717</v>
      </c>
      <c r="K39" s="305">
        <v>24044408</v>
      </c>
      <c r="L39" s="13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1:12" ht="17.25">
      <c r="A40" s="306"/>
      <c r="B40" s="16"/>
      <c r="C40" s="16"/>
      <c r="D40" s="16"/>
      <c r="E40" s="16"/>
      <c r="F40" s="16"/>
      <c r="G40" s="16"/>
      <c r="H40" s="16"/>
      <c r="I40" s="16"/>
      <c r="J40" s="16"/>
      <c r="K40" s="69"/>
      <c r="L40" s="13"/>
    </row>
    <row r="41" spans="1:12" ht="17.25">
      <c r="A41" s="76"/>
      <c r="B41" s="16"/>
      <c r="C41" s="16"/>
      <c r="D41" s="16"/>
      <c r="E41" s="16"/>
      <c r="F41" s="16"/>
      <c r="G41" s="16"/>
      <c r="H41" s="16"/>
      <c r="I41" s="16"/>
      <c r="J41" s="16"/>
      <c r="K41" s="63"/>
      <c r="L41" s="13"/>
    </row>
    <row r="42" spans="1:12" ht="17.25">
      <c r="A42" s="76"/>
      <c r="B42" s="16"/>
      <c r="C42" s="16"/>
      <c r="D42" s="16"/>
      <c r="E42" s="16"/>
      <c r="F42" s="16"/>
      <c r="G42" s="16"/>
      <c r="H42" s="16"/>
      <c r="I42" s="16"/>
      <c r="J42" s="16"/>
      <c r="K42" s="63"/>
      <c r="L42" s="13"/>
    </row>
    <row r="43" spans="1:12" ht="17.25">
      <c r="A43" s="76"/>
      <c r="B43" s="16"/>
      <c r="C43" s="16"/>
      <c r="D43" s="16"/>
      <c r="E43" s="16"/>
      <c r="F43" s="16"/>
      <c r="G43" s="16"/>
      <c r="H43" s="16"/>
      <c r="I43" s="16"/>
      <c r="J43" s="16"/>
      <c r="K43" s="63"/>
      <c r="L43" s="13"/>
    </row>
    <row r="44" spans="1:12" ht="17.25">
      <c r="A44" s="76"/>
      <c r="B44" s="16"/>
      <c r="C44" s="16"/>
      <c r="D44" s="16"/>
      <c r="E44" s="16"/>
      <c r="F44" s="16"/>
      <c r="G44" s="16"/>
      <c r="H44" s="16"/>
      <c r="I44" s="16"/>
      <c r="J44" s="16"/>
      <c r="K44" s="63"/>
      <c r="L44" s="13"/>
    </row>
    <row r="45" spans="1:12" ht="17.25">
      <c r="A45" s="76"/>
      <c r="B45" s="16"/>
      <c r="C45" s="16"/>
      <c r="D45" s="16"/>
      <c r="E45" s="16"/>
      <c r="F45" s="16"/>
      <c r="G45" s="16"/>
      <c r="H45" s="16"/>
      <c r="I45" s="16"/>
      <c r="J45" s="16"/>
      <c r="K45" s="63"/>
      <c r="L45" s="13"/>
    </row>
    <row r="46" spans="1:12" ht="14.25" customHeight="1">
      <c r="A46" s="76"/>
      <c r="B46" s="16"/>
      <c r="C46" s="16"/>
      <c r="D46" s="16"/>
      <c r="E46" s="16"/>
      <c r="F46" s="16"/>
      <c r="G46" s="16"/>
      <c r="H46" s="16"/>
      <c r="I46" s="16"/>
      <c r="J46" s="16"/>
      <c r="K46" s="63"/>
      <c r="L46" s="13"/>
    </row>
    <row r="47" spans="1:12" ht="14.25" customHeight="1">
      <c r="A47" s="76"/>
      <c r="B47" s="16"/>
      <c r="C47" s="16"/>
      <c r="D47" s="16"/>
      <c r="E47" s="16"/>
      <c r="F47" s="16"/>
      <c r="G47" s="16"/>
      <c r="H47" s="16"/>
      <c r="I47" s="16"/>
      <c r="J47" s="16"/>
      <c r="K47" s="63"/>
      <c r="L47" s="13"/>
    </row>
    <row r="48" spans="1:12" ht="10.5" customHeight="1">
      <c r="A48" s="76"/>
      <c r="B48" s="16"/>
      <c r="C48" s="16"/>
      <c r="D48" s="16"/>
      <c r="E48" s="16"/>
      <c r="F48" s="16"/>
      <c r="G48" s="16"/>
      <c r="H48" s="16"/>
      <c r="I48" s="16"/>
      <c r="J48" s="16"/>
      <c r="K48" s="85"/>
      <c r="L48" s="13"/>
    </row>
    <row r="49" spans="1:12" ht="15.75">
      <c r="A49" s="85"/>
      <c r="B49" s="89"/>
      <c r="C49" s="89"/>
      <c r="D49" s="89"/>
      <c r="E49" s="89"/>
      <c r="F49" s="89"/>
      <c r="G49" s="89"/>
      <c r="H49" s="89"/>
      <c r="I49" s="89"/>
      <c r="J49" s="89"/>
      <c r="K49" s="94"/>
      <c r="L49" s="13"/>
    </row>
    <row r="50" spans="1:12" ht="15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13"/>
    </row>
    <row r="51" spans="1:12" ht="15.75">
      <c r="A51" s="100"/>
      <c r="B51" s="157"/>
      <c r="C51" s="157"/>
      <c r="D51" s="157"/>
      <c r="E51" s="157"/>
      <c r="F51" s="157"/>
      <c r="G51" s="157"/>
      <c r="H51" s="157"/>
      <c r="I51" s="157"/>
      <c r="J51" s="157"/>
      <c r="K51" s="85"/>
      <c r="L51" s="13"/>
    </row>
    <row r="52" spans="1:12" ht="15.75">
      <c r="A52" s="85"/>
      <c r="B52" s="157"/>
      <c r="C52" s="157"/>
      <c r="D52" s="157"/>
      <c r="E52" s="157"/>
      <c r="F52" s="157"/>
      <c r="G52" s="157"/>
      <c r="H52" s="157"/>
      <c r="I52" s="157"/>
      <c r="J52" s="157"/>
      <c r="K52" s="85"/>
      <c r="L52" s="13"/>
    </row>
    <row r="53" spans="1:12" ht="15.75">
      <c r="A53" s="85"/>
      <c r="B53" s="157"/>
      <c r="C53" s="157"/>
      <c r="D53" s="157"/>
      <c r="E53" s="157"/>
      <c r="F53" s="157"/>
      <c r="G53" s="157"/>
      <c r="H53" s="157"/>
      <c r="I53" s="157"/>
      <c r="J53" s="157"/>
      <c r="K53" s="85"/>
      <c r="L53" s="13"/>
    </row>
    <row r="54" spans="1:12" ht="15.75">
      <c r="A54" s="85"/>
      <c r="B54" s="157"/>
      <c r="C54" s="157"/>
      <c r="D54" s="157"/>
      <c r="E54" s="157"/>
      <c r="F54" s="157"/>
      <c r="G54" s="157"/>
      <c r="H54" s="157"/>
      <c r="I54" s="157"/>
      <c r="J54" s="157"/>
      <c r="K54" s="85"/>
      <c r="L54" s="13"/>
    </row>
    <row r="55" spans="1:12" ht="15.75">
      <c r="A55" s="85"/>
      <c r="B55" s="157"/>
      <c r="C55" s="157"/>
      <c r="D55" s="157"/>
      <c r="E55" s="157"/>
      <c r="F55" s="157"/>
      <c r="G55" s="157"/>
      <c r="H55" s="157"/>
      <c r="I55" s="157"/>
      <c r="J55" s="157"/>
      <c r="K55" s="85"/>
      <c r="L55" s="13"/>
    </row>
    <row r="56" spans="1:12" ht="15.75">
      <c r="A56" s="85"/>
      <c r="B56" s="157"/>
      <c r="C56" s="157"/>
      <c r="D56" s="157"/>
      <c r="E56" s="157"/>
      <c r="F56" s="157"/>
      <c r="G56" s="157"/>
      <c r="H56" s="157"/>
      <c r="I56" s="157"/>
      <c r="J56" s="157"/>
      <c r="K56" s="85"/>
      <c r="L56" s="13"/>
    </row>
    <row r="57" spans="1:12" ht="15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13"/>
    </row>
    <row r="58" spans="1:12" ht="15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13"/>
    </row>
    <row r="59" spans="1:12" ht="15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13"/>
    </row>
    <row r="60" spans="1:12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5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5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5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5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5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5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5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5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5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5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5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5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5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5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5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5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5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5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5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5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5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5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5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5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5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5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5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5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5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5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5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5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5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5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5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5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5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5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5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5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5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5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5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5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5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5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15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15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5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15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15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15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5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5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15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5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15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15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15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15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5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5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5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5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5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5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5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5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5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5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5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5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5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5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5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5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5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5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5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5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15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5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5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15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15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15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15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5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15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15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15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5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5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15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15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15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5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5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15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5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5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5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5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5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5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15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5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5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5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15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5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5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5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15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15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15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5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5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5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15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15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5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5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5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5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5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5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5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5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5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5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5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5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5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5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5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5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5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5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5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5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5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5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5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5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5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5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5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5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5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5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5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5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5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5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5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5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5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5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5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5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5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5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5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5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5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5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5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5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5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5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5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5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5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5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5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5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5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5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5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5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5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5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5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5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5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5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5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5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5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5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5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5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5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5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5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5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5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5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5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5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5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5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5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5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5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5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5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5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5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5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5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5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5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5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5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5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5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5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5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5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5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5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5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5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5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5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5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5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5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5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5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5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5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5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5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5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5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5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5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5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5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5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5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5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5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5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5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5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5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5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5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5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5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5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5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5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5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5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5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5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5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5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5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5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5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5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5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5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5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5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5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5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5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5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5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5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5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5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5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5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5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15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ht="15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ht="15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ht="15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ht="15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5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15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15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15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ht="15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15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ht="15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ht="15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15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5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5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ht="15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ht="15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15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ht="15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15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15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15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15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ht="15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ht="15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ht="15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ht="15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ht="15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ht="15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ht="15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15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15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5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ht="15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ht="15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ht="15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ht="15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ht="15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ht="15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ht="15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15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15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5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ht="15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ht="15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ht="15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ht="15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ht="15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ht="15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ht="15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ht="15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ht="15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ht="15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ht="15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5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5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5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ht="15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ht="15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ht="15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5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5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ht="15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ht="15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ht="15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5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5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1:12" ht="15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1:12" ht="15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1:12" ht="15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1:12" ht="15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ht="15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1:12" ht="15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ht="15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1:12" ht="15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ht="15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1:12" ht="15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ht="15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1:12" ht="15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12" ht="15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 ht="15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ht="15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1:12" ht="15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1:12" ht="15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1:12" ht="15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1:12" ht="15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1:12" ht="15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1:12" ht="15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1:12" ht="15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1:12" ht="15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1:12" ht="15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1:12" ht="15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1:12" ht="15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1:12" ht="15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1:12" ht="15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1:12" ht="15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1:12" ht="15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1:12" ht="15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1:12" ht="15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1:12" ht="15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ht="15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ht="15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1:12" ht="15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1:12" ht="15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ht="15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ht="15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ht="15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1:12" ht="15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1:12" ht="15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ht="15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ht="15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ht="15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1:12" ht="15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1:12" ht="15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1:12" ht="15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ht="15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ht="15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1:12" ht="15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1:12" ht="15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ht="15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ht="15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ht="15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1:12" ht="15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1:12" ht="15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1:12" ht="15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ht="15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ht="15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ht="15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1:12" ht="15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ht="15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ht="15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ht="15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1:12" ht="15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1:12" ht="15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1:12" ht="15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ht="15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1:12" ht="15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1:12" ht="15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1:12" ht="15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1:12" ht="15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1:12" ht="15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ht="15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1:12" ht="15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1:12" ht="15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1:12" ht="15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ht="15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1:12" ht="15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1:12" ht="15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1:12" ht="15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1:12" ht="15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1:12" ht="15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ht="15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1:12" ht="15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1:12" ht="15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1:12" ht="15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ht="15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1:12" ht="15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1:12" ht="15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1:12" ht="15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1:12" ht="15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1:12" ht="15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ht="15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1:12" ht="15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1:12" ht="15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1:12" ht="15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ht="15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1:12" ht="15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1:12" ht="15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1:12" ht="15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1:12" ht="15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1:12" ht="15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1:12" ht="15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</row>
    <row r="561" spans="1:12" ht="15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1:12" ht="15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1:12" ht="15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1:12" ht="15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1:12" ht="15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1:12" ht="15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</row>
    <row r="567" spans="1:12" ht="15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1:12" ht="15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1:12" ht="15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1:12" ht="15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</row>
    <row r="571" spans="1:12" ht="15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1:12" ht="15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</row>
    <row r="573" spans="1:12" ht="15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1:12" ht="15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1:12" ht="15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1:12" ht="15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</row>
    <row r="577" spans="1:12" ht="15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1:12" ht="15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1:12" ht="15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1:12" ht="15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</row>
    <row r="581" spans="1:12" ht="15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1:12" ht="15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</row>
    <row r="583" spans="1:12" ht="15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1:12" ht="15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1:12" ht="15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1:12" ht="15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</row>
    <row r="587" spans="1:12" ht="15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1:12" ht="15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1:12" ht="15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1:12" ht="15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</row>
    <row r="591" spans="1:12" ht="15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1:12" ht="15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1:12" ht="15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1:12" ht="15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1:12" ht="15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1:12" ht="15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1:12" ht="15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1:12" ht="15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1:12" ht="15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1:12" ht="15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ht="15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1:12" ht="15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1:12" ht="15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1:12" ht="15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1:12" ht="15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1:12" ht="15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</row>
    <row r="607" spans="1:12" ht="15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1:12" ht="15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1:12" ht="15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1:12" ht="15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1:12" ht="15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1:12" ht="15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1:12" ht="15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1:12" ht="15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1:12" ht="15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1:12" ht="15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</row>
    <row r="617" spans="1:12" ht="15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1:12" ht="15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1:12" ht="15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ht="15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</row>
    <row r="621" spans="1:12" ht="15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1:12" ht="15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1:12" ht="15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1:12" ht="15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1:12" ht="15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1:12" ht="15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1:12" ht="15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1:12" ht="15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1:12" ht="15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1:12" ht="15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</row>
    <row r="631" spans="1:12" ht="15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1:12" ht="15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</row>
    <row r="633" spans="1:12" ht="15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1:12" ht="15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1:12" ht="15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1:12" ht="15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1:12" ht="15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1:12" ht="15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1:12" ht="15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12" ht="15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1:12" ht="15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1:12" ht="15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</row>
    <row r="643" spans="1:12" ht="15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1:12" ht="15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1:12" ht="15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1:12" ht="15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1:12" ht="15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1:12" ht="15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ht="15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ht="15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1:12" ht="15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ht="15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1:12" ht="15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1:12" ht="15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1:12" ht="15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1:12" ht="15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1:12" ht="15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1:12" ht="15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ht="15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ht="15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1:12" ht="15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1:12" ht="15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15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15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15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ht="15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ht="15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ht="15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ht="15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1:12" ht="15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1:12" ht="15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1:12" ht="15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ht="15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ht="15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ht="15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1:12" ht="15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</row>
    <row r="677" spans="1:12" ht="15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1:12" ht="15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</row>
    <row r="679" spans="1:12" ht="15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1:12" ht="15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ht="15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1:12" ht="15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1:12" ht="15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</row>
    <row r="684" spans="1:12" ht="15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 spans="1:12" ht="15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1:12" ht="15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</row>
    <row r="687" spans="1:12" ht="15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</row>
    <row r="688" spans="1:12" ht="15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</row>
    <row r="689" spans="1:12" ht="15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1:12" ht="15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1:12" ht="15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</row>
    <row r="692" spans="1:12" ht="15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</row>
    <row r="693" spans="1:12" ht="15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</row>
    <row r="694" spans="1:12" ht="15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</row>
    <row r="695" spans="1:12" ht="15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1:12" ht="15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1:12" ht="15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1:12" ht="15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</row>
    <row r="699" spans="1:12" ht="15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</row>
    <row r="700" spans="1:12" ht="15.7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</row>
    <row r="701" spans="1:12" ht="15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</row>
    <row r="702" spans="1:12" ht="15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</row>
    <row r="703" spans="1:12" ht="15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1:12" ht="15.7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</row>
    <row r="705" spans="1:12" ht="15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1:12" ht="15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</row>
    <row r="707" spans="1:12" ht="15.7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1:12" ht="15.7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</row>
    <row r="709" spans="1:12" ht="15.7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ht="15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1:12" ht="15.7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</row>
    <row r="712" spans="1:12" ht="15.7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</row>
    <row r="713" spans="1:12" ht="15.7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</row>
    <row r="714" spans="1:12" ht="15.7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</row>
    <row r="715" spans="1:12" ht="15.7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1:12" ht="15.7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</row>
    <row r="717" spans="1:12" ht="15.7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</row>
    <row r="718" spans="1:12" ht="15.7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</row>
    <row r="719" spans="1:12" ht="15.7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</row>
    <row r="720" spans="1:12" ht="15.7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1:12" ht="15.7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1:12" ht="15.7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1:12" ht="15.7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</row>
    <row r="724" spans="1:12" ht="15.7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</row>
    <row r="725" spans="1:12" ht="15.7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</row>
    <row r="726" spans="1:12" ht="15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</row>
    <row r="727" spans="1:12" ht="15.7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</row>
    <row r="728" spans="1:12" ht="15.7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</row>
    <row r="729" spans="1:12" ht="15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</row>
    <row r="730" spans="1:12" ht="15.7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</row>
    <row r="731" spans="1:12" ht="15.7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</row>
    <row r="732" spans="1:12" ht="15.7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</row>
    <row r="733" spans="1:12" ht="15.7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</row>
    <row r="734" spans="1:12" ht="15.7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</row>
    <row r="735" spans="1:12" ht="15.7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</row>
    <row r="736" spans="1:12" ht="15.7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</row>
    <row r="737" spans="1:12" ht="15.7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</row>
    <row r="738" spans="1:12" ht="15.7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</row>
    <row r="739" spans="1:12" ht="15.7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</row>
    <row r="740" spans="1:12" ht="15.7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</row>
    <row r="741" spans="1:12" ht="15.7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</row>
    <row r="742" spans="1:12" ht="15.7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</row>
    <row r="743" spans="1:12" ht="15.7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</row>
    <row r="744" spans="1:12" ht="15.7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</row>
    <row r="745" spans="1:12" ht="15.7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</row>
    <row r="746" spans="1:12" ht="15.7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</row>
    <row r="747" spans="1:12" ht="15.7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</row>
    <row r="748" spans="1:12" ht="15.7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</row>
    <row r="749" spans="1:12" ht="15.7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</row>
    <row r="750" spans="1:12" ht="15.7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</row>
    <row r="751" spans="1:12" ht="15.7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</row>
    <row r="752" spans="1:12" ht="15.7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</row>
    <row r="753" spans="1:12" ht="15.7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</row>
    <row r="754" spans="1:12" ht="15.7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</row>
    <row r="755" spans="1:12" ht="15.7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</row>
    <row r="756" spans="1:12" ht="15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</row>
    <row r="757" spans="1:12" ht="15.7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</row>
    <row r="758" spans="1:12" ht="15.7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</row>
    <row r="759" spans="1:12" ht="15.7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</row>
    <row r="760" spans="1:12" ht="15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</row>
    <row r="761" spans="1:12" ht="15.7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</row>
    <row r="762" spans="1:12" ht="15.7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</row>
    <row r="763" spans="1:12" ht="15.7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</row>
    <row r="764" spans="1:12" ht="15.7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</row>
    <row r="765" spans="1:12" ht="15.7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</row>
    <row r="766" spans="1:12" ht="15.7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</row>
    <row r="767" spans="1:12" ht="15.7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</row>
    <row r="768" spans="1:12" ht="15.7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</row>
    <row r="769" spans="1:12" ht="15.7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</row>
    <row r="770" spans="1:12" ht="15.7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</row>
    <row r="771" spans="1:12" ht="15.7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</row>
    <row r="772" spans="1:12" ht="15.7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</row>
    <row r="773" spans="1:12" ht="15.7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</row>
    <row r="774" spans="1:12" ht="15.7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</row>
    <row r="775" spans="1:12" ht="15.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</row>
    <row r="776" spans="1:12" ht="15.7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</row>
    <row r="777" spans="1:12" ht="15.7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</row>
    <row r="778" spans="1:12" ht="15.7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</row>
    <row r="779" spans="1:12" ht="15.7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</row>
    <row r="780" spans="1:12" ht="15.7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</row>
    <row r="781" spans="1:12" ht="15.7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</row>
    <row r="782" spans="1:12" ht="15.7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</row>
    <row r="783" spans="1:12" ht="15.7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</row>
    <row r="784" spans="1:12" ht="15.7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</row>
    <row r="785" spans="1:12" ht="15.7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</row>
    <row r="786" spans="1:12" ht="15.7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</row>
    <row r="787" spans="1:12" ht="15.7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</row>
    <row r="788" spans="1:12" ht="15.7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</row>
    <row r="789" spans="1:12" ht="15.7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</row>
    <row r="790" spans="1:12" ht="15.7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</row>
    <row r="791" spans="1:12" ht="15.7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</row>
    <row r="792" spans="1:12" ht="15.7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</row>
    <row r="793" spans="1:12" ht="15.7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</row>
    <row r="794" spans="1:12" ht="15.7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</row>
    <row r="795" spans="1:12" ht="15.7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</row>
    <row r="796" spans="1:12" ht="15.7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</row>
    <row r="797" spans="1:12" ht="15.7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</row>
    <row r="798" spans="1:12" ht="15.7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</row>
    <row r="799" spans="1:12" ht="15.7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</row>
    <row r="800" spans="1:12" ht="15.7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</row>
    <row r="801" spans="1:12" ht="15.7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</row>
    <row r="802" spans="1:12" ht="15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1:12" ht="15.7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</row>
    <row r="804" spans="1:12" ht="15.7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</row>
    <row r="805" spans="1:12" ht="15.7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</row>
    <row r="806" spans="1:12" ht="15.7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</row>
    <row r="807" spans="1:12" ht="15.7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</row>
  </sheetData>
  <sheetProtection/>
  <mergeCells count="3">
    <mergeCell ref="F12:G12"/>
    <mergeCell ref="B12:E12"/>
    <mergeCell ref="H12:J12"/>
  </mergeCells>
  <printOptions/>
  <pageMargins left="0.6" right="0.6" top="0.5" bottom="0.5" header="0.25" footer="0.33"/>
  <pageSetup firstPageNumber="130" useFirstPageNumber="1" fitToWidth="2" fitToHeight="1" horizontalDpi="300" verticalDpi="300" orientation="portrait" r:id="rId2"/>
  <headerFooter alignWithMargins="0">
    <oddHeader>&amp;L&amp;"Times New Roman,Italic"&amp;12&amp;U 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Roman,Bold"&amp;P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332"/>
  <sheetViews>
    <sheetView showGridLines="0" zoomScalePageLayoutView="0" workbookViewId="0" topLeftCell="A16">
      <selection activeCell="B19" sqref="B19:G31"/>
    </sheetView>
  </sheetViews>
  <sheetFormatPr defaultColWidth="15.83203125" defaultRowHeight="12.75"/>
  <cols>
    <col min="1" max="1" width="37.66015625" style="164" customWidth="1"/>
    <col min="2" max="2" width="14.33203125" style="164" customWidth="1"/>
    <col min="3" max="3" width="12.33203125" style="164" customWidth="1"/>
    <col min="4" max="4" width="11.5" style="164" customWidth="1"/>
    <col min="5" max="5" width="10.5" style="164" customWidth="1"/>
    <col min="6" max="6" width="12.5" style="164" customWidth="1"/>
    <col min="7" max="7" width="16.66015625" style="164" bestFit="1" customWidth="1"/>
    <col min="8" max="8" width="5.83203125" style="164" customWidth="1"/>
    <col min="9" max="9" width="11.33203125" style="164" customWidth="1"/>
    <col min="10" max="10" width="5.5" style="164" customWidth="1"/>
    <col min="11" max="11" width="14" style="164" customWidth="1"/>
    <col min="12" max="12" width="14.16015625" style="164" customWidth="1"/>
    <col min="13" max="13" width="12.16015625" style="164" customWidth="1"/>
    <col min="14" max="14" width="6.5" style="164" customWidth="1"/>
    <col min="15" max="15" width="4.83203125" style="164" customWidth="1"/>
    <col min="16" max="42" width="15.83203125" style="164" customWidth="1"/>
    <col min="43" max="43" width="53.83203125" style="164" customWidth="1"/>
    <col min="44" max="16384" width="15.83203125" style="164" customWidth="1"/>
  </cols>
  <sheetData>
    <row r="1" spans="1:14" ht="20.25">
      <c r="A1" s="158" t="s">
        <v>124</v>
      </c>
      <c r="B1" s="321"/>
      <c r="C1" s="159"/>
      <c r="D1" s="159"/>
      <c r="E1" s="160"/>
      <c r="F1" s="322"/>
      <c r="G1" s="324"/>
      <c r="H1" s="161"/>
      <c r="I1" s="162"/>
      <c r="J1" s="163"/>
      <c r="K1" s="163"/>
      <c r="L1" s="163"/>
      <c r="M1" s="162"/>
      <c r="N1" s="162"/>
    </row>
    <row r="2" spans="1:20" s="169" customFormat="1" ht="21">
      <c r="A2" s="165" t="s">
        <v>77</v>
      </c>
      <c r="B2" s="166"/>
      <c r="C2" s="167"/>
      <c r="D2" s="167"/>
      <c r="E2" s="168"/>
      <c r="G2" s="167"/>
      <c r="H2" s="170"/>
      <c r="I2" s="171"/>
      <c r="J2" s="171"/>
      <c r="K2" s="172"/>
      <c r="L2" s="172"/>
      <c r="M2" s="173"/>
      <c r="O2" s="174"/>
      <c r="Q2" s="175"/>
      <c r="R2" s="175"/>
      <c r="S2" s="175"/>
      <c r="T2" s="175"/>
    </row>
    <row r="3" spans="1:20" s="179" customFormat="1" ht="15.75">
      <c r="A3" s="176" t="s">
        <v>179</v>
      </c>
      <c r="B3" s="177"/>
      <c r="C3" s="178"/>
      <c r="D3" s="178"/>
      <c r="E3" s="178"/>
      <c r="I3" s="180"/>
      <c r="J3" s="180"/>
      <c r="K3" s="181"/>
      <c r="L3" s="181"/>
      <c r="M3" s="182"/>
      <c r="N3" s="183"/>
      <c r="O3" s="184"/>
      <c r="P3" s="185"/>
      <c r="Q3" s="185"/>
      <c r="R3" s="186"/>
      <c r="S3" s="186"/>
      <c r="T3" s="187"/>
    </row>
    <row r="4" spans="1:20" s="179" customFormat="1" ht="15.75">
      <c r="A4" s="188" t="s">
        <v>2</v>
      </c>
      <c r="B4" s="189"/>
      <c r="C4" s="190"/>
      <c r="D4" s="190"/>
      <c r="E4" s="191"/>
      <c r="F4" s="180"/>
      <c r="G4" s="180"/>
      <c r="H4" s="180"/>
      <c r="I4" s="180"/>
      <c r="J4" s="180"/>
      <c r="K4" s="181"/>
      <c r="L4" s="181"/>
      <c r="M4" s="182"/>
      <c r="N4" s="183"/>
      <c r="O4" s="184"/>
      <c r="P4" s="185"/>
      <c r="Q4" s="185"/>
      <c r="R4" s="186"/>
      <c r="S4" s="186"/>
      <c r="T4" s="187"/>
    </row>
    <row r="5" spans="2:20" ht="15.75">
      <c r="B5" s="176"/>
      <c r="C5" s="192"/>
      <c r="D5" s="192"/>
      <c r="E5" s="192"/>
      <c r="I5" s="193"/>
      <c r="J5" s="160"/>
      <c r="K5" s="194"/>
      <c r="L5" s="194"/>
      <c r="M5" s="195"/>
      <c r="N5" s="196"/>
      <c r="O5" s="197"/>
      <c r="P5" s="198"/>
      <c r="Q5" s="198"/>
      <c r="R5" s="199"/>
      <c r="S5" s="199"/>
      <c r="T5" s="200"/>
    </row>
    <row r="6" spans="2:20" ht="15.75">
      <c r="B6" s="188"/>
      <c r="C6" s="192"/>
      <c r="D6" s="192"/>
      <c r="E6" s="192"/>
      <c r="I6" s="193"/>
      <c r="J6" s="160"/>
      <c r="K6" s="194"/>
      <c r="L6" s="194"/>
      <c r="M6" s="195"/>
      <c r="N6" s="196"/>
      <c r="O6" s="197"/>
      <c r="P6" s="198"/>
      <c r="Q6" s="198"/>
      <c r="R6" s="199"/>
      <c r="S6" s="199"/>
      <c r="T6" s="200"/>
    </row>
    <row r="7" spans="1:20" ht="12.75">
      <c r="A7" s="201"/>
      <c r="B7" s="201"/>
      <c r="C7" s="192"/>
      <c r="D7" s="192"/>
      <c r="E7" s="192"/>
      <c r="I7" s="193"/>
      <c r="J7" s="160"/>
      <c r="K7" s="194"/>
      <c r="L7" s="194"/>
      <c r="M7" s="195"/>
      <c r="N7" s="196"/>
      <c r="O7" s="197"/>
      <c r="P7" s="198"/>
      <c r="Q7" s="198"/>
      <c r="R7" s="199"/>
      <c r="S7" s="199"/>
      <c r="T7" s="200"/>
    </row>
    <row r="8" spans="1:20" ht="12.75">
      <c r="A8" s="192"/>
      <c r="B8" s="192"/>
      <c r="C8" s="192"/>
      <c r="D8" s="192"/>
      <c r="E8" s="192"/>
      <c r="I8" s="193"/>
      <c r="J8" s="160"/>
      <c r="K8" s="194"/>
      <c r="L8" s="194"/>
      <c r="M8" s="195"/>
      <c r="N8" s="196"/>
      <c r="O8" s="197"/>
      <c r="P8" s="198"/>
      <c r="Q8" s="198"/>
      <c r="R8" s="199"/>
      <c r="S8" s="199"/>
      <c r="T8" s="200"/>
    </row>
    <row r="9" spans="1:20" ht="12.75">
      <c r="A9" s="192"/>
      <c r="B9" s="192"/>
      <c r="C9" s="192"/>
      <c r="D9" s="192"/>
      <c r="E9" s="192"/>
      <c r="I9" s="160"/>
      <c r="J9" s="160"/>
      <c r="K9" s="194"/>
      <c r="L9" s="194"/>
      <c r="M9" s="195"/>
      <c r="N9" s="196"/>
      <c r="O9" s="197"/>
      <c r="P9" s="198"/>
      <c r="Q9" s="198"/>
      <c r="R9" s="199"/>
      <c r="S9" s="199"/>
      <c r="T9" s="200"/>
    </row>
    <row r="10" spans="9:20" ht="12.75">
      <c r="I10" s="160"/>
      <c r="J10" s="160"/>
      <c r="K10" s="194"/>
      <c r="L10" s="194"/>
      <c r="M10" s="195"/>
      <c r="N10" s="196"/>
      <c r="O10" s="197"/>
      <c r="P10" s="198"/>
      <c r="Q10" s="198"/>
      <c r="R10" s="199"/>
      <c r="S10" s="199"/>
      <c r="T10" s="200"/>
    </row>
    <row r="11" spans="9:20" ht="12.75">
      <c r="I11" s="160"/>
      <c r="J11" s="160"/>
      <c r="K11" s="194"/>
      <c r="L11" s="194"/>
      <c r="M11" s="195"/>
      <c r="N11" s="196"/>
      <c r="O11" s="197"/>
      <c r="P11" s="198"/>
      <c r="Q11" s="198"/>
      <c r="R11" s="199"/>
      <c r="S11" s="199"/>
      <c r="T11" s="200"/>
    </row>
    <row r="12" spans="9:20" ht="12.75">
      <c r="I12" s="160"/>
      <c r="J12" s="160"/>
      <c r="K12" s="194"/>
      <c r="L12" s="194"/>
      <c r="M12" s="195"/>
      <c r="N12" s="196"/>
      <c r="O12" s="197"/>
      <c r="P12" s="198"/>
      <c r="Q12" s="198"/>
      <c r="R12" s="199"/>
      <c r="S12" s="199"/>
      <c r="T12" s="200"/>
    </row>
    <row r="13" spans="9:20" ht="12.75">
      <c r="I13" s="160"/>
      <c r="J13" s="202"/>
      <c r="K13" s="194"/>
      <c r="L13" s="194"/>
      <c r="M13" s="195"/>
      <c r="N13" s="196"/>
      <c r="O13" s="197"/>
      <c r="P13" s="198"/>
      <c r="Q13" s="198"/>
      <c r="R13" s="199"/>
      <c r="S13" s="199"/>
      <c r="T13" s="200"/>
    </row>
    <row r="14" spans="3:20" ht="12.75">
      <c r="C14" s="203"/>
      <c r="D14" s="203"/>
      <c r="E14" s="203"/>
      <c r="F14" s="204"/>
      <c r="G14" s="205"/>
      <c r="I14" s="160"/>
      <c r="J14" s="160"/>
      <c r="K14" s="194"/>
      <c r="L14" s="194"/>
      <c r="M14" s="195"/>
      <c r="N14" s="196"/>
      <c r="O14" s="197"/>
      <c r="P14" s="198"/>
      <c r="Q14" s="198"/>
      <c r="R14" s="199"/>
      <c r="S14" s="199"/>
      <c r="T14" s="200"/>
    </row>
    <row r="15" spans="2:20" ht="12.75">
      <c r="B15" s="206"/>
      <c r="C15" s="207" t="s">
        <v>78</v>
      </c>
      <c r="D15" s="207" t="s">
        <v>125</v>
      </c>
      <c r="E15" s="207" t="s">
        <v>79</v>
      </c>
      <c r="F15" s="208"/>
      <c r="G15" s="209"/>
      <c r="H15" s="193"/>
      <c r="I15" s="160"/>
      <c r="J15" s="160"/>
      <c r="K15" s="194"/>
      <c r="L15" s="194"/>
      <c r="M15" s="195"/>
      <c r="N15" s="196"/>
      <c r="O15" s="197"/>
      <c r="P15" s="198"/>
      <c r="Q15" s="198"/>
      <c r="R15" s="199"/>
      <c r="S15" s="199"/>
      <c r="T15" s="200"/>
    </row>
    <row r="16" spans="2:20" ht="12.75">
      <c r="B16" s="206" t="s">
        <v>126</v>
      </c>
      <c r="C16" s="207" t="s">
        <v>80</v>
      </c>
      <c r="D16" s="207" t="s">
        <v>127</v>
      </c>
      <c r="E16" s="210" t="s">
        <v>128</v>
      </c>
      <c r="F16" s="204"/>
      <c r="G16" s="205"/>
      <c r="I16" s="160"/>
      <c r="J16" s="160"/>
      <c r="K16" s="194"/>
      <c r="L16" s="194"/>
      <c r="M16" s="195"/>
      <c r="N16" s="196"/>
      <c r="O16" s="197"/>
      <c r="P16" s="198"/>
      <c r="Q16" s="198"/>
      <c r="R16" s="199"/>
      <c r="S16" s="199"/>
      <c r="T16" s="200"/>
    </row>
    <row r="17" spans="1:20" ht="12.75">
      <c r="A17" s="211"/>
      <c r="B17" s="212" t="s">
        <v>81</v>
      </c>
      <c r="C17" s="212" t="s">
        <v>82</v>
      </c>
      <c r="D17" s="212" t="s">
        <v>69</v>
      </c>
      <c r="E17" s="212" t="s">
        <v>83</v>
      </c>
      <c r="F17" s="212" t="s">
        <v>84</v>
      </c>
      <c r="G17" s="212" t="s">
        <v>7</v>
      </c>
      <c r="H17" s="213"/>
      <c r="I17" s="160"/>
      <c r="J17" s="160"/>
      <c r="K17" s="194"/>
      <c r="L17" s="194"/>
      <c r="M17" s="195"/>
      <c r="N17" s="196"/>
      <c r="O17" s="197"/>
      <c r="P17" s="198"/>
      <c r="Q17" s="198"/>
      <c r="R17" s="199"/>
      <c r="S17" s="199"/>
      <c r="T17" s="200"/>
    </row>
    <row r="18" spans="1:20" ht="12.75" customHeight="1">
      <c r="A18" s="214" t="s">
        <v>35</v>
      </c>
      <c r="B18" s="215"/>
      <c r="C18" s="216"/>
      <c r="D18" s="216"/>
      <c r="E18" s="216"/>
      <c r="F18" s="217"/>
      <c r="G18" s="204"/>
      <c r="I18" s="160"/>
      <c r="J18" s="160"/>
      <c r="K18" s="194"/>
      <c r="L18" s="194"/>
      <c r="M18" s="195"/>
      <c r="N18" s="196"/>
      <c r="O18" s="197"/>
      <c r="P18" s="198"/>
      <c r="Q18" s="198"/>
      <c r="R18" s="199"/>
      <c r="S18" s="199"/>
      <c r="T18" s="200"/>
    </row>
    <row r="19" spans="1:20" ht="12.75" customHeight="1">
      <c r="A19" s="218" t="s">
        <v>101</v>
      </c>
      <c r="B19" s="116">
        <v>1552</v>
      </c>
      <c r="C19" s="116">
        <v>28407</v>
      </c>
      <c r="D19" s="116">
        <v>0</v>
      </c>
      <c r="E19" s="116">
        <v>27805</v>
      </c>
      <c r="F19" s="116">
        <v>80712</v>
      </c>
      <c r="G19" s="117">
        <v>138476</v>
      </c>
      <c r="H19" s="219"/>
      <c r="I19" s="160"/>
      <c r="J19" s="160"/>
      <c r="K19" s="194"/>
      <c r="L19" s="194"/>
      <c r="M19" s="195"/>
      <c r="N19" s="196"/>
      <c r="O19" s="197"/>
      <c r="P19" s="198"/>
      <c r="Q19" s="198"/>
      <c r="R19" s="199"/>
      <c r="S19" s="199"/>
      <c r="T19" s="200"/>
    </row>
    <row r="20" spans="1:20" ht="12.75" customHeight="1">
      <c r="A20" s="220" t="s">
        <v>85</v>
      </c>
      <c r="B20" s="215"/>
      <c r="C20" s="215"/>
      <c r="D20" s="215"/>
      <c r="E20" s="215"/>
      <c r="F20" s="215"/>
      <c r="G20" s="204"/>
      <c r="I20" s="160"/>
      <c r="J20" s="160"/>
      <c r="K20" s="194"/>
      <c r="L20" s="194"/>
      <c r="M20" s="195"/>
      <c r="N20" s="196"/>
      <c r="O20" s="197"/>
      <c r="P20" s="198"/>
      <c r="Q20" s="198"/>
      <c r="R20" s="199"/>
      <c r="S20" s="199"/>
      <c r="T20" s="200"/>
    </row>
    <row r="21" spans="1:20" ht="12.75" customHeight="1">
      <c r="A21" s="220" t="s">
        <v>86</v>
      </c>
      <c r="B21" s="149">
        <v>0</v>
      </c>
      <c r="C21" s="115">
        <v>6638</v>
      </c>
      <c r="D21" s="149">
        <v>0</v>
      </c>
      <c r="E21" s="115">
        <v>8278</v>
      </c>
      <c r="F21" s="149">
        <v>0</v>
      </c>
      <c r="G21" s="221">
        <v>14916</v>
      </c>
      <c r="H21" s="195"/>
      <c r="I21" s="160"/>
      <c r="J21" s="160"/>
      <c r="K21" s="194"/>
      <c r="L21" s="194"/>
      <c r="M21" s="195"/>
      <c r="N21" s="196"/>
      <c r="O21" s="197"/>
      <c r="P21" s="198"/>
      <c r="Q21" s="198"/>
      <c r="R21" s="199"/>
      <c r="S21" s="199"/>
      <c r="T21" s="200"/>
    </row>
    <row r="22" spans="1:20" ht="12.75" customHeight="1">
      <c r="A22" s="220" t="s">
        <v>87</v>
      </c>
      <c r="B22" s="115">
        <v>4515</v>
      </c>
      <c r="C22" s="149">
        <v>0</v>
      </c>
      <c r="D22" s="149">
        <v>0</v>
      </c>
      <c r="E22" s="149">
        <v>0</v>
      </c>
      <c r="F22" s="149">
        <v>0</v>
      </c>
      <c r="G22" s="221">
        <v>4515</v>
      </c>
      <c r="H22" s="195"/>
      <c r="I22" s="160"/>
      <c r="J22" s="160"/>
      <c r="K22" s="194"/>
      <c r="L22" s="194"/>
      <c r="M22" s="195"/>
      <c r="N22" s="196"/>
      <c r="O22" s="197"/>
      <c r="P22" s="198"/>
      <c r="Q22" s="198"/>
      <c r="R22" s="199"/>
      <c r="S22" s="199"/>
      <c r="T22" s="200"/>
    </row>
    <row r="23" spans="1:20" ht="12.75" customHeight="1">
      <c r="A23" s="220" t="s">
        <v>88</v>
      </c>
      <c r="B23" s="149">
        <v>0</v>
      </c>
      <c r="C23" s="149">
        <v>0</v>
      </c>
      <c r="D23" s="149">
        <v>0</v>
      </c>
      <c r="E23" s="115">
        <v>1</v>
      </c>
      <c r="F23" s="115">
        <v>5</v>
      </c>
      <c r="G23" s="221">
        <v>6</v>
      </c>
      <c r="H23" s="195"/>
      <c r="I23" s="160"/>
      <c r="J23" s="160"/>
      <c r="K23" s="194"/>
      <c r="L23" s="194"/>
      <c r="M23" s="195"/>
      <c r="N23" s="196"/>
      <c r="O23" s="197"/>
      <c r="P23" s="198"/>
      <c r="Q23" s="198"/>
      <c r="R23" s="199"/>
      <c r="S23" s="199"/>
      <c r="T23" s="200"/>
    </row>
    <row r="24" spans="1:20" ht="12.75" customHeight="1">
      <c r="A24" s="311" t="s">
        <v>158</v>
      </c>
      <c r="B24" s="149">
        <v>0</v>
      </c>
      <c r="C24" s="149">
        <v>0</v>
      </c>
      <c r="D24" s="149">
        <v>0</v>
      </c>
      <c r="E24" s="115">
        <v>12</v>
      </c>
      <c r="F24" s="115">
        <v>0</v>
      </c>
      <c r="G24" s="221">
        <v>12</v>
      </c>
      <c r="H24" s="195"/>
      <c r="I24" s="160"/>
      <c r="J24" s="160"/>
      <c r="K24" s="194"/>
      <c r="L24" s="194"/>
      <c r="M24" s="195"/>
      <c r="N24" s="196"/>
      <c r="O24" s="197"/>
      <c r="P24" s="198"/>
      <c r="Q24" s="198"/>
      <c r="R24" s="199"/>
      <c r="S24" s="199"/>
      <c r="T24" s="200"/>
    </row>
    <row r="25" spans="1:20" ht="15">
      <c r="A25" s="220" t="s">
        <v>104</v>
      </c>
      <c r="B25" s="335">
        <v>0</v>
      </c>
      <c r="C25" s="335">
        <v>0</v>
      </c>
      <c r="D25" s="8">
        <v>353531</v>
      </c>
      <c r="E25" s="8">
        <v>557</v>
      </c>
      <c r="F25" s="8">
        <v>26086</v>
      </c>
      <c r="G25" s="222">
        <v>380174</v>
      </c>
      <c r="H25" s="223"/>
      <c r="I25" s="160"/>
      <c r="J25" s="160"/>
      <c r="K25" s="194"/>
      <c r="L25" s="194"/>
      <c r="M25" s="195"/>
      <c r="N25" s="196"/>
      <c r="O25" s="197"/>
      <c r="P25" s="198"/>
      <c r="Q25" s="198"/>
      <c r="R25" s="199"/>
      <c r="S25" s="199"/>
      <c r="T25" s="200"/>
    </row>
    <row r="26" spans="1:28" ht="15">
      <c r="A26" s="224" t="s">
        <v>89</v>
      </c>
      <c r="B26" s="225">
        <v>6067</v>
      </c>
      <c r="C26" s="225">
        <v>35045</v>
      </c>
      <c r="D26" s="225">
        <v>353531</v>
      </c>
      <c r="E26" s="225">
        <v>36653</v>
      </c>
      <c r="F26" s="225">
        <v>106803</v>
      </c>
      <c r="G26" s="225">
        <v>538099</v>
      </c>
      <c r="H26" s="226"/>
      <c r="I26" s="160"/>
      <c r="J26" s="160"/>
      <c r="K26" s="194"/>
      <c r="L26" s="194"/>
      <c r="M26" s="195"/>
      <c r="N26" s="227"/>
      <c r="O26" s="228"/>
      <c r="P26" s="229"/>
      <c r="Q26" s="229"/>
      <c r="R26" s="230"/>
      <c r="S26" s="230"/>
      <c r="T26" s="231"/>
      <c r="U26" s="232"/>
      <c r="V26" s="232"/>
      <c r="W26" s="232"/>
      <c r="X26" s="232"/>
      <c r="Y26" s="232"/>
      <c r="Z26" s="232"/>
      <c r="AA26" s="232"/>
      <c r="AB26" s="232"/>
    </row>
    <row r="27" spans="1:28" ht="12.75" customHeight="1">
      <c r="A27" s="214" t="s">
        <v>62</v>
      </c>
      <c r="B27" s="215"/>
      <c r="C27" s="216"/>
      <c r="D27" s="216"/>
      <c r="E27" s="216"/>
      <c r="F27" s="216"/>
      <c r="G27" s="204"/>
      <c r="I27" s="160"/>
      <c r="J27" s="160"/>
      <c r="K27" s="194"/>
      <c r="L27" s="194"/>
      <c r="M27" s="195"/>
      <c r="N27" s="227"/>
      <c r="O27" s="228"/>
      <c r="P27" s="229"/>
      <c r="Q27" s="229"/>
      <c r="R27" s="230"/>
      <c r="S27" s="230"/>
      <c r="T27" s="231"/>
      <c r="U27" s="232"/>
      <c r="V27" s="232"/>
      <c r="W27" s="232"/>
      <c r="X27" s="232"/>
      <c r="Y27" s="232"/>
      <c r="Z27" s="232"/>
      <c r="AA27" s="232"/>
      <c r="AB27" s="232"/>
    </row>
    <row r="28" spans="1:20" ht="12.75" customHeight="1">
      <c r="A28" s="220" t="s">
        <v>105</v>
      </c>
      <c r="B28" s="116">
        <v>1573</v>
      </c>
      <c r="C28" s="116">
        <v>46032</v>
      </c>
      <c r="D28" s="116">
        <v>0</v>
      </c>
      <c r="E28" s="116">
        <v>0</v>
      </c>
      <c r="F28" s="116">
        <v>577</v>
      </c>
      <c r="G28" s="117">
        <v>48182</v>
      </c>
      <c r="H28" s="121"/>
      <c r="I28" s="160"/>
      <c r="J28" s="160"/>
      <c r="K28" s="194"/>
      <c r="L28" s="194"/>
      <c r="M28" s="195"/>
      <c r="N28" s="196"/>
      <c r="O28" s="197"/>
      <c r="P28" s="198"/>
      <c r="Q28" s="198"/>
      <c r="R28" s="199"/>
      <c r="S28" s="199"/>
      <c r="T28" s="200"/>
    </row>
    <row r="29" spans="1:20" ht="0.75" customHeight="1" hidden="1">
      <c r="A29" s="218" t="s">
        <v>166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8">
        <v>0</v>
      </c>
      <c r="H29" s="121"/>
      <c r="I29" s="160"/>
      <c r="J29" s="160"/>
      <c r="K29" s="194"/>
      <c r="L29" s="194"/>
      <c r="M29" s="195"/>
      <c r="N29" s="196"/>
      <c r="O29" s="197"/>
      <c r="P29" s="198"/>
      <c r="Q29" s="198"/>
      <c r="R29" s="199"/>
      <c r="S29" s="199"/>
      <c r="T29" s="200"/>
    </row>
    <row r="30" spans="1:20" ht="15">
      <c r="A30" s="220" t="s">
        <v>107</v>
      </c>
      <c r="B30" s="8">
        <v>4494</v>
      </c>
      <c r="C30" s="8">
        <v>-10987</v>
      </c>
      <c r="D30" s="8">
        <v>353531</v>
      </c>
      <c r="E30" s="8">
        <v>36653</v>
      </c>
      <c r="F30" s="8">
        <v>106226</v>
      </c>
      <c r="G30" s="222">
        <v>489917</v>
      </c>
      <c r="H30" s="195"/>
      <c r="I30" s="160"/>
      <c r="J30" s="160"/>
      <c r="K30" s="194"/>
      <c r="L30" s="194"/>
      <c r="M30" s="195"/>
      <c r="N30" s="196"/>
      <c r="O30" s="197"/>
      <c r="P30" s="198"/>
      <c r="Q30" s="198"/>
      <c r="R30" s="199"/>
      <c r="S30" s="199"/>
      <c r="T30" s="200"/>
    </row>
    <row r="31" spans="1:20" ht="15">
      <c r="A31" s="224" t="s">
        <v>90</v>
      </c>
      <c r="B31" s="225">
        <v>6067</v>
      </c>
      <c r="C31" s="225">
        <v>35045</v>
      </c>
      <c r="D31" s="225">
        <v>353531</v>
      </c>
      <c r="E31" s="225">
        <v>36653</v>
      </c>
      <c r="F31" s="225">
        <v>106803</v>
      </c>
      <c r="G31" s="225">
        <v>538099</v>
      </c>
      <c r="H31" s="226"/>
      <c r="I31" s="160"/>
      <c r="J31" s="160"/>
      <c r="K31" s="194"/>
      <c r="L31" s="194"/>
      <c r="M31" s="195"/>
      <c r="N31" s="196"/>
      <c r="O31" s="197"/>
      <c r="P31" s="198"/>
      <c r="Q31" s="198"/>
      <c r="R31" s="199"/>
      <c r="S31" s="199"/>
      <c r="T31" s="200"/>
    </row>
    <row r="32" spans="7:20" ht="12.75">
      <c r="G32" s="204"/>
      <c r="I32" s="160"/>
      <c r="J32" s="160"/>
      <c r="K32" s="194"/>
      <c r="L32" s="194"/>
      <c r="M32" s="195"/>
      <c r="N32" s="196"/>
      <c r="O32" s="197"/>
      <c r="P32" s="198"/>
      <c r="Q32" s="198"/>
      <c r="R32" s="199"/>
      <c r="S32" s="199"/>
      <c r="T32" s="200"/>
    </row>
    <row r="33" spans="7:20" ht="12.75">
      <c r="G33" s="204"/>
      <c r="I33" s="160"/>
      <c r="J33" s="160"/>
      <c r="K33" s="194"/>
      <c r="L33" s="194"/>
      <c r="M33" s="195"/>
      <c r="N33" s="196"/>
      <c r="O33" s="197"/>
      <c r="P33" s="198"/>
      <c r="Q33" s="198"/>
      <c r="R33" s="199"/>
      <c r="S33" s="199"/>
      <c r="T33" s="200"/>
    </row>
    <row r="34" spans="7:20" ht="12.75">
      <c r="G34" s="204"/>
      <c r="I34" s="160"/>
      <c r="J34" s="160"/>
      <c r="K34" s="194"/>
      <c r="L34" s="194"/>
      <c r="M34" s="195"/>
      <c r="N34" s="196"/>
      <c r="O34" s="197"/>
      <c r="P34" s="198"/>
      <c r="Q34" s="198"/>
      <c r="R34" s="199"/>
      <c r="S34" s="199"/>
      <c r="T34" s="200"/>
    </row>
    <row r="35" spans="1:20" ht="12.75">
      <c r="A35" s="160"/>
      <c r="B35" s="160"/>
      <c r="C35" s="160"/>
      <c r="D35" s="160"/>
      <c r="E35" s="160"/>
      <c r="F35" s="160"/>
      <c r="G35" s="208"/>
      <c r="H35" s="160"/>
      <c r="I35" s="160"/>
      <c r="J35" s="160"/>
      <c r="K35" s="194"/>
      <c r="L35" s="194"/>
      <c r="M35" s="195"/>
      <c r="N35" s="196"/>
      <c r="O35" s="197"/>
      <c r="P35" s="198"/>
      <c r="Q35" s="198"/>
      <c r="R35" s="199"/>
      <c r="S35" s="199"/>
      <c r="T35" s="200"/>
    </row>
    <row r="36" spans="7:20" ht="12.75">
      <c r="G36" s="204"/>
      <c r="I36" s="160"/>
      <c r="J36" s="160"/>
      <c r="K36" s="194"/>
      <c r="L36" s="194"/>
      <c r="M36" s="195"/>
      <c r="N36" s="196"/>
      <c r="O36" s="197"/>
      <c r="P36" s="198"/>
      <c r="Q36" s="198"/>
      <c r="R36" s="199"/>
      <c r="S36" s="199"/>
      <c r="T36" s="200"/>
    </row>
    <row r="37" spans="7:20" ht="12.75">
      <c r="G37" s="204"/>
      <c r="I37" s="160"/>
      <c r="J37" s="160"/>
      <c r="K37" s="194"/>
      <c r="L37" s="194"/>
      <c r="M37" s="195"/>
      <c r="N37" s="196"/>
      <c r="O37" s="197"/>
      <c r="P37" s="198"/>
      <c r="Q37" s="198"/>
      <c r="R37" s="199"/>
      <c r="S37" s="199"/>
      <c r="T37" s="200"/>
    </row>
    <row r="38" spans="1:20" ht="12.75">
      <c r="A38" s="160"/>
      <c r="B38" s="160"/>
      <c r="C38" s="160"/>
      <c r="D38" s="160"/>
      <c r="E38" s="160"/>
      <c r="G38" s="204"/>
      <c r="I38" s="160"/>
      <c r="J38" s="160"/>
      <c r="K38" s="194"/>
      <c r="L38" s="194"/>
      <c r="M38" s="195"/>
      <c r="N38" s="196"/>
      <c r="O38" s="197"/>
      <c r="P38" s="198"/>
      <c r="Q38" s="198"/>
      <c r="R38" s="199"/>
      <c r="S38" s="199"/>
      <c r="T38" s="200"/>
    </row>
    <row r="39" spans="9:20" ht="12.75">
      <c r="I39" s="160"/>
      <c r="J39" s="160"/>
      <c r="K39" s="194"/>
      <c r="L39" s="194"/>
      <c r="M39" s="195"/>
      <c r="N39" s="196"/>
      <c r="O39" s="197"/>
      <c r="P39" s="198"/>
      <c r="Q39" s="198"/>
      <c r="R39" s="199"/>
      <c r="S39" s="199"/>
      <c r="T39" s="200"/>
    </row>
    <row r="40" spans="9:20" ht="12.75">
      <c r="I40" s="160"/>
      <c r="J40" s="160"/>
      <c r="K40" s="194"/>
      <c r="L40" s="194"/>
      <c r="M40" s="195"/>
      <c r="N40" s="196"/>
      <c r="O40" s="197"/>
      <c r="P40" s="198"/>
      <c r="Q40" s="198"/>
      <c r="R40" s="199"/>
      <c r="S40" s="199"/>
      <c r="T40" s="200"/>
    </row>
    <row r="41" spans="9:20" ht="12.75">
      <c r="I41" s="160"/>
      <c r="J41" s="160"/>
      <c r="K41" s="194"/>
      <c r="L41" s="194"/>
      <c r="M41" s="195"/>
      <c r="N41" s="196"/>
      <c r="O41" s="197"/>
      <c r="P41" s="198"/>
      <c r="Q41" s="198"/>
      <c r="R41" s="199"/>
      <c r="S41" s="199"/>
      <c r="T41" s="200"/>
    </row>
    <row r="42" spans="9:20" ht="12.75">
      <c r="I42" s="160"/>
      <c r="J42" s="160"/>
      <c r="K42" s="194"/>
      <c r="L42" s="194"/>
      <c r="M42" s="195"/>
      <c r="N42" s="196"/>
      <c r="O42" s="197"/>
      <c r="P42" s="198"/>
      <c r="Q42" s="198"/>
      <c r="R42" s="199"/>
      <c r="S42" s="199"/>
      <c r="T42" s="200"/>
    </row>
    <row r="43" spans="9:20" ht="12.75">
      <c r="I43" s="160"/>
      <c r="J43" s="160"/>
      <c r="K43" s="233"/>
      <c r="L43" s="194"/>
      <c r="M43" s="195"/>
      <c r="N43" s="196"/>
      <c r="O43" s="197"/>
      <c r="P43" s="198"/>
      <c r="Q43" s="198"/>
      <c r="R43" s="199"/>
      <c r="S43" s="199"/>
      <c r="T43" s="200"/>
    </row>
    <row r="44" spans="1:20" ht="22.5" customHeight="1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233"/>
      <c r="L44" s="194"/>
      <c r="M44" s="195"/>
      <c r="N44" s="196"/>
      <c r="O44" s="197"/>
      <c r="P44" s="198"/>
      <c r="Q44" s="198"/>
      <c r="R44" s="199"/>
      <c r="S44" s="199"/>
      <c r="T44" s="200"/>
    </row>
    <row r="45" spans="9:20" ht="18" customHeight="1">
      <c r="I45" s="160"/>
      <c r="J45" s="160"/>
      <c r="K45" s="233"/>
      <c r="L45" s="194"/>
      <c r="M45" s="195"/>
      <c r="N45" s="196"/>
      <c r="O45" s="197"/>
      <c r="P45" s="198"/>
      <c r="Q45" s="198"/>
      <c r="R45" s="199"/>
      <c r="S45" s="199"/>
      <c r="T45" s="200"/>
    </row>
    <row r="46" spans="9:20" ht="12.75">
      <c r="I46" s="160"/>
      <c r="J46" s="160"/>
      <c r="K46" s="233"/>
      <c r="L46" s="194"/>
      <c r="M46" s="195"/>
      <c r="N46" s="196"/>
      <c r="O46" s="197"/>
      <c r="P46" s="198"/>
      <c r="Q46" s="198"/>
      <c r="R46" s="199"/>
      <c r="S46" s="199"/>
      <c r="T46" s="200"/>
    </row>
    <row r="47" spans="9:20" ht="12.75">
      <c r="I47" s="160"/>
      <c r="J47" s="160"/>
      <c r="K47" s="193"/>
      <c r="L47" s="194"/>
      <c r="M47" s="194"/>
      <c r="N47" s="196"/>
      <c r="O47" s="197"/>
      <c r="P47" s="198"/>
      <c r="Q47" s="198"/>
      <c r="R47" s="199"/>
      <c r="S47" s="199"/>
      <c r="T47" s="200"/>
    </row>
    <row r="48" spans="9:20" ht="12.75">
      <c r="I48" s="160"/>
      <c r="J48" s="160"/>
      <c r="K48" s="193"/>
      <c r="L48" s="194"/>
      <c r="M48" s="194"/>
      <c r="N48" s="196"/>
      <c r="O48" s="197"/>
      <c r="P48" s="198"/>
      <c r="Q48" s="198"/>
      <c r="R48" s="199"/>
      <c r="S48" s="199"/>
      <c r="T48" s="200"/>
    </row>
    <row r="49" spans="9:20" ht="12.75">
      <c r="I49" s="160"/>
      <c r="J49" s="160"/>
      <c r="K49" s="193"/>
      <c r="L49" s="194"/>
      <c r="M49" s="194"/>
      <c r="N49" s="196"/>
      <c r="O49" s="197"/>
      <c r="P49" s="198"/>
      <c r="Q49" s="198"/>
      <c r="R49" s="199"/>
      <c r="S49" s="199"/>
      <c r="T49" s="200"/>
    </row>
    <row r="50" spans="9:20" ht="12.75">
      <c r="I50" s="160"/>
      <c r="J50" s="160"/>
      <c r="K50" s="193"/>
      <c r="L50" s="194"/>
      <c r="M50" s="194"/>
      <c r="N50" s="196"/>
      <c r="O50" s="197"/>
      <c r="P50" s="198"/>
      <c r="Q50" s="198"/>
      <c r="R50" s="199"/>
      <c r="S50" s="199"/>
      <c r="T50" s="200"/>
    </row>
    <row r="51" spans="9:20" ht="12.75">
      <c r="I51" s="160"/>
      <c r="J51" s="160"/>
      <c r="K51" s="193"/>
      <c r="L51" s="194"/>
      <c r="M51" s="194"/>
      <c r="N51" s="196"/>
      <c r="O51" s="197"/>
      <c r="P51" s="198"/>
      <c r="Q51" s="198"/>
      <c r="R51" s="199"/>
      <c r="S51" s="199"/>
      <c r="T51" s="200"/>
    </row>
    <row r="52" spans="9:20" ht="12.75">
      <c r="I52" s="160"/>
      <c r="J52" s="160"/>
      <c r="K52" s="193"/>
      <c r="L52" s="194"/>
      <c r="M52" s="194"/>
      <c r="N52" s="196"/>
      <c r="O52" s="197"/>
      <c r="P52" s="198"/>
      <c r="Q52" s="198"/>
      <c r="R52" s="199"/>
      <c r="S52" s="199"/>
      <c r="T52" s="200"/>
    </row>
    <row r="53" spans="9:20" ht="12.75">
      <c r="I53" s="160"/>
      <c r="J53" s="160"/>
      <c r="K53" s="193"/>
      <c r="L53" s="194"/>
      <c r="M53" s="194"/>
      <c r="N53" s="196"/>
      <c r="O53" s="197"/>
      <c r="P53" s="198"/>
      <c r="Q53" s="198"/>
      <c r="R53" s="199"/>
      <c r="S53" s="199"/>
      <c r="T53" s="200"/>
    </row>
    <row r="54" spans="9:20" ht="12.75">
      <c r="I54" s="160"/>
      <c r="J54" s="160"/>
      <c r="K54" s="160"/>
      <c r="L54" s="194"/>
      <c r="M54" s="194"/>
      <c r="N54" s="234"/>
      <c r="O54" s="197"/>
      <c r="P54" s="197"/>
      <c r="Q54" s="197"/>
      <c r="R54" s="199"/>
      <c r="S54" s="199"/>
      <c r="T54" s="200"/>
    </row>
    <row r="55" spans="9:20" ht="12.75">
      <c r="I55" s="160"/>
      <c r="J55" s="160"/>
      <c r="K55" s="160"/>
      <c r="L55" s="194"/>
      <c r="M55" s="194"/>
      <c r="N55" s="234"/>
      <c r="O55" s="197"/>
      <c r="P55" s="197"/>
      <c r="Q55" s="197"/>
      <c r="R55" s="199"/>
      <c r="S55" s="199"/>
      <c r="T55" s="200"/>
    </row>
    <row r="56" spans="9:20" ht="12.75">
      <c r="I56" s="160"/>
      <c r="J56" s="160"/>
      <c r="K56" s="160"/>
      <c r="L56" s="194"/>
      <c r="M56" s="194"/>
      <c r="N56" s="234"/>
      <c r="O56" s="197"/>
      <c r="P56" s="197"/>
      <c r="Q56" s="197"/>
      <c r="R56" s="199"/>
      <c r="S56" s="199"/>
      <c r="T56" s="200"/>
    </row>
    <row r="57" spans="9:20" ht="12.75">
      <c r="I57" s="160"/>
      <c r="J57" s="160"/>
      <c r="K57" s="160"/>
      <c r="L57" s="194"/>
      <c r="M57" s="194"/>
      <c r="N57" s="234"/>
      <c r="O57" s="197"/>
      <c r="P57" s="197"/>
      <c r="Q57" s="197"/>
      <c r="R57" s="199"/>
      <c r="S57" s="199"/>
      <c r="T57" s="200"/>
    </row>
    <row r="58" spans="9:20" ht="12.75">
      <c r="I58" s="160"/>
      <c r="J58" s="160"/>
      <c r="K58" s="160"/>
      <c r="L58" s="194"/>
      <c r="M58" s="194"/>
      <c r="N58" s="234"/>
      <c r="O58" s="197"/>
      <c r="P58" s="197"/>
      <c r="Q58" s="197"/>
      <c r="R58" s="199"/>
      <c r="S58" s="199"/>
      <c r="T58" s="200"/>
    </row>
    <row r="59" spans="9:20" ht="12.75">
      <c r="I59" s="160"/>
      <c r="J59" s="160"/>
      <c r="K59" s="160"/>
      <c r="L59" s="194"/>
      <c r="M59" s="194"/>
      <c r="N59" s="234"/>
      <c r="O59" s="197"/>
      <c r="P59" s="197"/>
      <c r="Q59" s="197"/>
      <c r="R59" s="199"/>
      <c r="S59" s="199"/>
      <c r="T59" s="200"/>
    </row>
    <row r="60" spans="9:20" ht="12.75">
      <c r="I60" s="160"/>
      <c r="J60" s="160"/>
      <c r="K60" s="160"/>
      <c r="L60" s="194"/>
      <c r="M60" s="194"/>
      <c r="N60" s="234"/>
      <c r="O60" s="197"/>
      <c r="P60" s="197"/>
      <c r="Q60" s="197"/>
      <c r="R60" s="199"/>
      <c r="S60" s="199"/>
      <c r="T60" s="200"/>
    </row>
    <row r="61" spans="9:20" ht="12.75">
      <c r="I61" s="160"/>
      <c r="J61" s="160"/>
      <c r="K61" s="160"/>
      <c r="L61" s="194"/>
      <c r="M61" s="194"/>
      <c r="N61" s="234"/>
      <c r="O61" s="197"/>
      <c r="P61" s="197"/>
      <c r="Q61" s="197"/>
      <c r="R61" s="199"/>
      <c r="S61" s="199"/>
      <c r="T61" s="200"/>
    </row>
    <row r="62" spans="9:20" ht="12.75">
      <c r="I62" s="160"/>
      <c r="J62" s="160"/>
      <c r="K62" s="160"/>
      <c r="L62" s="194"/>
      <c r="M62" s="194"/>
      <c r="N62" s="234"/>
      <c r="O62" s="197"/>
      <c r="P62" s="197"/>
      <c r="Q62" s="197"/>
      <c r="R62" s="200"/>
      <c r="S62" s="200"/>
      <c r="T62" s="200"/>
    </row>
    <row r="63" spans="9:20" ht="12.75">
      <c r="I63" s="160"/>
      <c r="J63" s="160"/>
      <c r="K63" s="160"/>
      <c r="L63" s="194"/>
      <c r="M63" s="194"/>
      <c r="N63" s="234"/>
      <c r="O63" s="197"/>
      <c r="P63" s="197"/>
      <c r="Q63" s="197"/>
      <c r="R63" s="200"/>
      <c r="S63" s="200"/>
      <c r="T63" s="200"/>
    </row>
    <row r="64" spans="9:20" ht="12.75">
      <c r="I64" s="160"/>
      <c r="J64" s="160"/>
      <c r="K64" s="160"/>
      <c r="L64" s="194"/>
      <c r="M64" s="194"/>
      <c r="N64" s="234"/>
      <c r="O64" s="197"/>
      <c r="P64" s="197"/>
      <c r="Q64" s="197"/>
      <c r="R64" s="200"/>
      <c r="S64" s="200"/>
      <c r="T64" s="200"/>
    </row>
    <row r="65" spans="9:19" ht="12.75">
      <c r="I65" s="160"/>
      <c r="J65" s="160"/>
      <c r="K65" s="160"/>
      <c r="L65" s="194"/>
      <c r="M65" s="194"/>
      <c r="N65" s="234"/>
      <c r="O65" s="197"/>
      <c r="P65" s="197"/>
      <c r="Q65" s="197"/>
      <c r="R65" s="200"/>
      <c r="S65" s="200"/>
    </row>
    <row r="66" spans="9:19" ht="12.75">
      <c r="I66" s="160"/>
      <c r="J66" s="160"/>
      <c r="K66" s="160"/>
      <c r="L66" s="194"/>
      <c r="M66" s="194"/>
      <c r="N66" s="234"/>
      <c r="R66" s="200"/>
      <c r="S66" s="200"/>
    </row>
    <row r="67" spans="9:19" ht="12.75">
      <c r="I67" s="160"/>
      <c r="J67" s="160"/>
      <c r="K67" s="160"/>
      <c r="L67" s="194"/>
      <c r="M67" s="194"/>
      <c r="N67" s="234"/>
      <c r="R67" s="200"/>
      <c r="S67" s="200"/>
    </row>
    <row r="68" spans="9:19" ht="12.75">
      <c r="I68" s="160"/>
      <c r="J68" s="160"/>
      <c r="K68" s="160"/>
      <c r="L68" s="194"/>
      <c r="M68" s="194"/>
      <c r="N68" s="234"/>
      <c r="R68" s="200"/>
      <c r="S68" s="200"/>
    </row>
    <row r="69" spans="9:19" ht="12.75">
      <c r="I69" s="160"/>
      <c r="J69" s="160"/>
      <c r="K69" s="160"/>
      <c r="L69" s="194"/>
      <c r="M69" s="194"/>
      <c r="N69" s="234"/>
      <c r="R69" s="200"/>
      <c r="S69" s="200"/>
    </row>
    <row r="70" spans="9:19" ht="12.75">
      <c r="I70" s="160"/>
      <c r="J70" s="160"/>
      <c r="K70" s="160"/>
      <c r="L70" s="194"/>
      <c r="M70" s="194"/>
      <c r="N70" s="234"/>
      <c r="R70" s="200"/>
      <c r="S70" s="200"/>
    </row>
    <row r="71" spans="9:19" ht="12.75">
      <c r="I71" s="160"/>
      <c r="J71" s="160"/>
      <c r="K71" s="160"/>
      <c r="L71" s="194"/>
      <c r="M71" s="194"/>
      <c r="N71" s="234"/>
      <c r="R71" s="200"/>
      <c r="S71" s="200"/>
    </row>
    <row r="72" spans="9:19" ht="12.75">
      <c r="I72" s="160"/>
      <c r="J72" s="160"/>
      <c r="K72" s="160"/>
      <c r="L72" s="194"/>
      <c r="M72" s="194"/>
      <c r="N72" s="234"/>
      <c r="R72" s="200"/>
      <c r="S72" s="200"/>
    </row>
    <row r="73" spans="9:19" ht="12.75">
      <c r="I73" s="160"/>
      <c r="J73" s="160"/>
      <c r="K73" s="160"/>
      <c r="L73" s="194"/>
      <c r="M73" s="194"/>
      <c r="N73" s="234"/>
      <c r="R73" s="200"/>
      <c r="S73" s="200"/>
    </row>
    <row r="74" spans="9:19" ht="12.75">
      <c r="I74" s="160"/>
      <c r="J74" s="160"/>
      <c r="K74" s="160"/>
      <c r="L74" s="194"/>
      <c r="M74" s="194"/>
      <c r="N74" s="234"/>
      <c r="R74" s="200"/>
      <c r="S74" s="200"/>
    </row>
    <row r="75" spans="9:19" ht="12.75">
      <c r="I75" s="160"/>
      <c r="J75" s="160"/>
      <c r="K75" s="160"/>
      <c r="L75" s="194"/>
      <c r="M75" s="194"/>
      <c r="N75" s="234"/>
      <c r="R75" s="200"/>
      <c r="S75" s="200"/>
    </row>
    <row r="76" spans="9:13" ht="12.75">
      <c r="I76" s="160"/>
      <c r="J76" s="160"/>
      <c r="K76" s="160"/>
      <c r="L76" s="194"/>
      <c r="M76" s="194"/>
    </row>
    <row r="77" spans="9:13" ht="12.75">
      <c r="I77" s="160"/>
      <c r="J77" s="160"/>
      <c r="K77" s="160"/>
      <c r="L77" s="194"/>
      <c r="M77" s="194"/>
    </row>
    <row r="78" spans="9:13" ht="12.75">
      <c r="I78" s="160"/>
      <c r="J78" s="160"/>
      <c r="K78" s="160"/>
      <c r="L78" s="194"/>
      <c r="M78" s="194"/>
    </row>
    <row r="79" spans="1:19" ht="12.75">
      <c r="A79" s="235"/>
      <c r="B79" s="235"/>
      <c r="C79" s="236"/>
      <c r="D79" s="236"/>
      <c r="I79" s="160"/>
      <c r="J79" s="160"/>
      <c r="K79" s="160"/>
      <c r="L79" s="194"/>
      <c r="M79" s="194"/>
      <c r="P79" s="197"/>
      <c r="R79" s="236"/>
      <c r="S79" s="236"/>
    </row>
    <row r="80" spans="1:19" ht="12.75">
      <c r="A80" s="235"/>
      <c r="B80" s="235"/>
      <c r="C80" s="236"/>
      <c r="D80" s="236"/>
      <c r="I80" s="160"/>
      <c r="J80" s="160"/>
      <c r="K80" s="160"/>
      <c r="L80" s="194"/>
      <c r="M80" s="194"/>
      <c r="S80" s="236"/>
    </row>
    <row r="81" spans="1:14" ht="12.75">
      <c r="A81" s="235"/>
      <c r="B81" s="235"/>
      <c r="C81" s="236"/>
      <c r="D81" s="236"/>
      <c r="I81" s="160"/>
      <c r="J81" s="160"/>
      <c r="K81" s="160"/>
      <c r="L81" s="194"/>
      <c r="M81" s="194"/>
      <c r="N81" s="237"/>
    </row>
    <row r="82" spans="1:15" ht="12.75">
      <c r="A82" s="235"/>
      <c r="B82" s="235"/>
      <c r="I82" s="160"/>
      <c r="J82" s="160"/>
      <c r="K82" s="160"/>
      <c r="L82" s="194"/>
      <c r="M82" s="194"/>
      <c r="N82" s="237"/>
      <c r="O82" s="238"/>
    </row>
    <row r="83" spans="1:15" ht="12.75">
      <c r="A83" s="235"/>
      <c r="B83" s="235"/>
      <c r="I83" s="160"/>
      <c r="J83" s="160"/>
      <c r="K83" s="160"/>
      <c r="L83" s="194"/>
      <c r="M83" s="194"/>
      <c r="N83" s="237"/>
      <c r="O83" s="238"/>
    </row>
    <row r="84" spans="1:15" ht="12.75">
      <c r="A84" s="235"/>
      <c r="B84" s="235"/>
      <c r="I84" s="160"/>
      <c r="J84" s="160"/>
      <c r="K84" s="160"/>
      <c r="L84" s="194"/>
      <c r="M84" s="194"/>
      <c r="N84" s="239"/>
      <c r="O84" s="240"/>
    </row>
    <row r="85" spans="1:19" ht="12.75">
      <c r="A85" s="235"/>
      <c r="B85" s="235"/>
      <c r="I85" s="160"/>
      <c r="J85" s="160"/>
      <c r="K85" s="160"/>
      <c r="L85" s="194"/>
      <c r="M85" s="194"/>
      <c r="N85" s="234"/>
      <c r="O85" s="197"/>
      <c r="R85" s="236"/>
      <c r="S85" s="236"/>
    </row>
    <row r="86" spans="1:19" ht="12.75">
      <c r="A86" s="235"/>
      <c r="B86" s="235"/>
      <c r="I86" s="160"/>
      <c r="J86" s="160"/>
      <c r="K86" s="160"/>
      <c r="L86" s="194"/>
      <c r="M86" s="194"/>
      <c r="N86" s="234"/>
      <c r="O86" s="197"/>
      <c r="S86" s="236"/>
    </row>
    <row r="87" spans="1:19" ht="12.75">
      <c r="A87" s="235"/>
      <c r="B87" s="235"/>
      <c r="I87" s="160"/>
      <c r="J87" s="160"/>
      <c r="K87" s="160"/>
      <c r="L87" s="194"/>
      <c r="M87" s="194"/>
      <c r="N87" s="234"/>
      <c r="O87" s="197"/>
      <c r="S87" s="236"/>
    </row>
    <row r="88" spans="1:15" ht="12.75">
      <c r="A88" s="235"/>
      <c r="B88" s="235"/>
      <c r="I88" s="160"/>
      <c r="J88" s="160"/>
      <c r="K88" s="160"/>
      <c r="L88" s="194"/>
      <c r="M88" s="194"/>
      <c r="N88" s="234"/>
      <c r="O88" s="197"/>
    </row>
    <row r="89" spans="1:19" ht="12.75">
      <c r="A89" s="235"/>
      <c r="B89" s="235"/>
      <c r="I89" s="160"/>
      <c r="J89" s="160"/>
      <c r="K89" s="160"/>
      <c r="L89" s="194"/>
      <c r="M89" s="194"/>
      <c r="N89" s="234"/>
      <c r="O89" s="197"/>
      <c r="S89" s="236"/>
    </row>
    <row r="90" spans="9:15" ht="12.75">
      <c r="I90" s="160"/>
      <c r="J90" s="160"/>
      <c r="K90" s="160"/>
      <c r="L90" s="194"/>
      <c r="M90" s="194"/>
      <c r="N90" s="234"/>
      <c r="O90" s="197"/>
    </row>
    <row r="91" spans="9:15" ht="12.75">
      <c r="I91" s="160"/>
      <c r="J91" s="160"/>
      <c r="K91" s="160"/>
      <c r="L91" s="194"/>
      <c r="M91" s="194"/>
      <c r="N91" s="234"/>
      <c r="O91" s="197"/>
    </row>
    <row r="92" spans="9:15" ht="12.75">
      <c r="I92" s="160"/>
      <c r="J92" s="160"/>
      <c r="K92" s="160"/>
      <c r="L92" s="194"/>
      <c r="M92" s="194"/>
      <c r="N92" s="234"/>
      <c r="O92" s="197"/>
    </row>
    <row r="93" spans="9:15" ht="12.75">
      <c r="I93" s="160"/>
      <c r="J93" s="160"/>
      <c r="K93" s="160"/>
      <c r="L93" s="194"/>
      <c r="M93" s="194"/>
      <c r="N93" s="234"/>
      <c r="O93" s="197"/>
    </row>
    <row r="94" spans="9:15" ht="12.75">
      <c r="I94" s="160"/>
      <c r="J94" s="160"/>
      <c r="K94" s="160"/>
      <c r="L94" s="194"/>
      <c r="M94" s="194"/>
      <c r="N94" s="234"/>
      <c r="O94" s="197"/>
    </row>
    <row r="95" spans="9:15" ht="12.75">
      <c r="I95" s="160"/>
      <c r="J95" s="160"/>
      <c r="K95" s="160"/>
      <c r="L95" s="194"/>
      <c r="M95" s="194"/>
      <c r="N95" s="234"/>
      <c r="O95" s="197"/>
    </row>
    <row r="96" spans="9:14" ht="12.75">
      <c r="I96" s="160"/>
      <c r="J96" s="160"/>
      <c r="K96" s="160"/>
      <c r="L96" s="194"/>
      <c r="M96" s="194"/>
      <c r="N96" s="234"/>
    </row>
    <row r="97" spans="9:14" ht="12.75">
      <c r="I97" s="160"/>
      <c r="J97" s="160"/>
      <c r="K97" s="160"/>
      <c r="L97" s="194"/>
      <c r="M97" s="194"/>
      <c r="N97" s="234"/>
    </row>
    <row r="98" spans="9:15" ht="12.75">
      <c r="I98" s="160"/>
      <c r="J98" s="160"/>
      <c r="K98" s="160"/>
      <c r="L98" s="194"/>
      <c r="M98" s="194"/>
      <c r="N98" s="234"/>
      <c r="O98" s="197"/>
    </row>
    <row r="99" spans="9:15" ht="12.75">
      <c r="I99" s="160"/>
      <c r="J99" s="160"/>
      <c r="K99" s="160"/>
      <c r="L99" s="194"/>
      <c r="M99" s="194"/>
      <c r="N99" s="234"/>
      <c r="O99" s="197"/>
    </row>
    <row r="100" spans="9:15" ht="12.75">
      <c r="I100" s="160"/>
      <c r="J100" s="160"/>
      <c r="K100" s="160"/>
      <c r="L100" s="194"/>
      <c r="M100" s="194"/>
      <c r="N100" s="234"/>
      <c r="O100" s="197"/>
    </row>
    <row r="101" spans="9:15" ht="12.75">
      <c r="I101" s="160"/>
      <c r="J101" s="160"/>
      <c r="K101" s="160"/>
      <c r="L101" s="194"/>
      <c r="M101" s="194"/>
      <c r="N101" s="234"/>
      <c r="O101" s="197"/>
    </row>
    <row r="102" spans="9:15" ht="12.75">
      <c r="I102" s="160"/>
      <c r="J102" s="160"/>
      <c r="K102" s="160"/>
      <c r="L102" s="194"/>
      <c r="M102" s="194"/>
      <c r="N102" s="234"/>
      <c r="O102" s="197"/>
    </row>
    <row r="103" spans="9:15" ht="12.75">
      <c r="I103" s="160"/>
      <c r="J103" s="160"/>
      <c r="K103" s="160"/>
      <c r="L103" s="194"/>
      <c r="M103" s="194"/>
      <c r="N103" s="234"/>
      <c r="O103" s="197"/>
    </row>
    <row r="104" spans="9:15" ht="12.75">
      <c r="I104" s="160"/>
      <c r="J104" s="160"/>
      <c r="K104" s="160"/>
      <c r="L104" s="194"/>
      <c r="M104" s="194"/>
      <c r="N104" s="234"/>
      <c r="O104" s="197"/>
    </row>
    <row r="105" spans="9:14" ht="12.75">
      <c r="I105" s="160"/>
      <c r="J105" s="160"/>
      <c r="K105" s="160"/>
      <c r="L105" s="194"/>
      <c r="M105" s="194"/>
      <c r="N105" s="234"/>
    </row>
    <row r="106" spans="9:15" ht="12.75">
      <c r="I106" s="160"/>
      <c r="J106" s="160"/>
      <c r="K106" s="160"/>
      <c r="L106" s="194"/>
      <c r="M106" s="194"/>
      <c r="N106" s="234"/>
      <c r="O106" s="197"/>
    </row>
    <row r="107" spans="9:15" ht="12.75">
      <c r="I107" s="160"/>
      <c r="J107" s="160"/>
      <c r="K107" s="160"/>
      <c r="L107" s="194"/>
      <c r="M107" s="194"/>
      <c r="N107" s="234"/>
      <c r="O107" s="197"/>
    </row>
    <row r="108" spans="9:15" ht="12.75">
      <c r="I108" s="160"/>
      <c r="J108" s="160"/>
      <c r="K108" s="160"/>
      <c r="L108" s="194"/>
      <c r="M108" s="194"/>
      <c r="N108" s="234"/>
      <c r="O108" s="197"/>
    </row>
    <row r="109" spans="9:15" ht="12.75">
      <c r="I109" s="160"/>
      <c r="J109" s="160"/>
      <c r="K109" s="160"/>
      <c r="L109" s="194"/>
      <c r="M109" s="194"/>
      <c r="N109" s="234"/>
      <c r="O109" s="197"/>
    </row>
    <row r="110" spans="9:15" ht="12.75">
      <c r="I110" s="160"/>
      <c r="J110" s="160"/>
      <c r="K110" s="160"/>
      <c r="L110" s="194"/>
      <c r="M110" s="194"/>
      <c r="N110" s="234"/>
      <c r="O110" s="197"/>
    </row>
    <row r="111" spans="9:15" ht="12.75">
      <c r="I111" s="160"/>
      <c r="J111" s="160"/>
      <c r="K111" s="160"/>
      <c r="L111" s="194"/>
      <c r="M111" s="194"/>
      <c r="N111" s="234"/>
      <c r="O111" s="197"/>
    </row>
    <row r="112" spans="9:15" ht="12.75">
      <c r="I112" s="160"/>
      <c r="J112" s="160"/>
      <c r="K112" s="160"/>
      <c r="L112" s="194"/>
      <c r="M112" s="194"/>
      <c r="N112" s="234"/>
      <c r="O112" s="197"/>
    </row>
    <row r="113" spans="9:15" ht="12.75">
      <c r="I113" s="160"/>
      <c r="J113" s="160"/>
      <c r="K113" s="160"/>
      <c r="L113" s="194"/>
      <c r="M113" s="194"/>
      <c r="N113" s="234"/>
      <c r="O113" s="197"/>
    </row>
    <row r="114" spans="9:15" ht="12.75">
      <c r="I114" s="160"/>
      <c r="J114" s="160"/>
      <c r="K114" s="160"/>
      <c r="L114" s="194"/>
      <c r="M114" s="194"/>
      <c r="N114" s="234"/>
      <c r="O114" s="197"/>
    </row>
    <row r="115" spans="9:15" ht="12.75">
      <c r="I115" s="160"/>
      <c r="J115" s="160"/>
      <c r="K115" s="160"/>
      <c r="L115" s="194"/>
      <c r="M115" s="194"/>
      <c r="N115" s="234"/>
      <c r="O115" s="197"/>
    </row>
    <row r="116" spans="9:15" ht="12.75">
      <c r="I116" s="160"/>
      <c r="J116" s="160"/>
      <c r="K116" s="160"/>
      <c r="L116" s="194"/>
      <c r="M116" s="194"/>
      <c r="N116" s="234"/>
      <c r="O116" s="197"/>
    </row>
    <row r="117" spans="9:15" ht="12.75">
      <c r="I117" s="160"/>
      <c r="J117" s="160"/>
      <c r="K117" s="160"/>
      <c r="L117" s="194"/>
      <c r="M117" s="194"/>
      <c r="N117" s="234"/>
      <c r="O117" s="197"/>
    </row>
    <row r="118" spans="9:15" ht="12.75">
      <c r="I118" s="160"/>
      <c r="J118" s="160"/>
      <c r="K118" s="160"/>
      <c r="L118" s="194"/>
      <c r="M118" s="194"/>
      <c r="N118" s="234"/>
      <c r="O118" s="197"/>
    </row>
    <row r="119" spans="9:15" ht="12.75">
      <c r="I119" s="160"/>
      <c r="J119" s="160"/>
      <c r="K119" s="160"/>
      <c r="L119" s="194"/>
      <c r="M119" s="194"/>
      <c r="N119" s="234"/>
      <c r="O119" s="197"/>
    </row>
    <row r="120" spans="9:15" ht="12.75">
      <c r="I120" s="160"/>
      <c r="J120" s="160"/>
      <c r="K120" s="160"/>
      <c r="L120" s="194"/>
      <c r="M120" s="194"/>
      <c r="N120" s="234"/>
      <c r="O120" s="197"/>
    </row>
    <row r="121" spans="9:15" ht="12.75">
      <c r="I121" s="160"/>
      <c r="J121" s="160"/>
      <c r="K121" s="160"/>
      <c r="L121" s="194"/>
      <c r="M121" s="194"/>
      <c r="N121" s="234"/>
      <c r="O121" s="197"/>
    </row>
    <row r="122" spans="9:13" ht="12.75">
      <c r="I122" s="160"/>
      <c r="J122" s="160"/>
      <c r="K122" s="160"/>
      <c r="L122" s="194"/>
      <c r="M122" s="194"/>
    </row>
    <row r="123" spans="9:13" ht="12.75">
      <c r="I123" s="160"/>
      <c r="J123" s="160"/>
      <c r="K123" s="160"/>
      <c r="L123" s="194"/>
      <c r="M123" s="194"/>
    </row>
    <row r="124" spans="9:13" ht="12.75">
      <c r="I124" s="160"/>
      <c r="J124" s="160"/>
      <c r="K124" s="160"/>
      <c r="L124" s="194"/>
      <c r="M124" s="194"/>
    </row>
    <row r="125" spans="9:13" ht="12.75">
      <c r="I125" s="160"/>
      <c r="J125" s="160"/>
      <c r="K125" s="160"/>
      <c r="L125" s="194"/>
      <c r="M125" s="194"/>
    </row>
    <row r="126" spans="9:13" ht="12.75">
      <c r="I126" s="160"/>
      <c r="J126" s="160"/>
      <c r="K126" s="160"/>
      <c r="L126" s="194"/>
      <c r="M126" s="194"/>
    </row>
    <row r="127" spans="9:13" ht="12.75">
      <c r="I127" s="160"/>
      <c r="J127" s="160"/>
      <c r="K127" s="160"/>
      <c r="L127" s="194"/>
      <c r="M127" s="194"/>
    </row>
    <row r="128" spans="9:13" ht="12.75">
      <c r="I128" s="160"/>
      <c r="J128" s="160"/>
      <c r="K128" s="160"/>
      <c r="L128" s="194"/>
      <c r="M128" s="194"/>
    </row>
    <row r="129" spans="9:13" ht="12.75">
      <c r="I129" s="160"/>
      <c r="J129" s="160"/>
      <c r="K129" s="160"/>
      <c r="L129" s="194"/>
      <c r="M129" s="194"/>
    </row>
    <row r="130" spans="9:13" ht="12.75">
      <c r="I130" s="160"/>
      <c r="J130" s="160"/>
      <c r="K130" s="160"/>
      <c r="L130" s="193"/>
      <c r="M130" s="193"/>
    </row>
    <row r="131" spans="9:13" ht="12.75">
      <c r="I131" s="160"/>
      <c r="J131" s="160"/>
      <c r="K131" s="160"/>
      <c r="L131" s="193"/>
      <c r="M131" s="193"/>
    </row>
    <row r="132" spans="9:13" ht="12.75">
      <c r="I132" s="160"/>
      <c r="J132" s="160"/>
      <c r="K132" s="160"/>
      <c r="L132" s="193"/>
      <c r="M132" s="193"/>
    </row>
    <row r="133" spans="9:13" ht="12.75">
      <c r="I133" s="160"/>
      <c r="J133" s="160"/>
      <c r="K133" s="160"/>
      <c r="L133" s="193"/>
      <c r="M133" s="193"/>
    </row>
    <row r="134" spans="9:13" ht="12.75">
      <c r="I134" s="160"/>
      <c r="J134" s="160"/>
      <c r="K134" s="160"/>
      <c r="L134" s="193"/>
      <c r="M134" s="193"/>
    </row>
    <row r="135" spans="9:13" ht="12.75">
      <c r="I135" s="160"/>
      <c r="J135" s="160"/>
      <c r="K135" s="160"/>
      <c r="L135" s="193"/>
      <c r="M135" s="193"/>
    </row>
    <row r="136" spans="9:13" ht="12.75">
      <c r="I136" s="160"/>
      <c r="J136" s="160"/>
      <c r="K136" s="160"/>
      <c r="L136" s="193"/>
      <c r="M136" s="193"/>
    </row>
    <row r="137" spans="9:13" ht="12.75">
      <c r="I137" s="160"/>
      <c r="J137" s="160"/>
      <c r="K137" s="160"/>
      <c r="L137" s="193"/>
      <c r="M137" s="193"/>
    </row>
    <row r="138" spans="9:13" ht="12.75">
      <c r="I138" s="160"/>
      <c r="J138" s="160"/>
      <c r="K138" s="160"/>
      <c r="L138" s="193"/>
      <c r="M138" s="193"/>
    </row>
    <row r="139" spans="9:13" ht="12.75">
      <c r="I139" s="160"/>
      <c r="J139" s="160"/>
      <c r="K139" s="160"/>
      <c r="L139" s="193"/>
      <c r="M139" s="193"/>
    </row>
    <row r="140" spans="9:13" ht="12.75">
      <c r="I140" s="160"/>
      <c r="J140" s="160"/>
      <c r="K140" s="160"/>
      <c r="L140" s="193"/>
      <c r="M140" s="193"/>
    </row>
    <row r="141" spans="9:13" ht="12.75">
      <c r="I141" s="160"/>
      <c r="J141" s="160"/>
      <c r="K141" s="160"/>
      <c r="L141" s="193"/>
      <c r="M141" s="193"/>
    </row>
    <row r="142" spans="9:13" ht="12.75">
      <c r="I142" s="160"/>
      <c r="J142" s="160"/>
      <c r="K142" s="160"/>
      <c r="L142" s="193"/>
      <c r="M142" s="193"/>
    </row>
    <row r="143" spans="9:13" ht="12.75">
      <c r="I143" s="160"/>
      <c r="J143" s="160"/>
      <c r="K143" s="160"/>
      <c r="L143" s="193"/>
      <c r="M143" s="193"/>
    </row>
    <row r="144" spans="9:13" ht="12.75">
      <c r="I144" s="160"/>
      <c r="J144" s="160"/>
      <c r="K144" s="160"/>
      <c r="L144" s="193"/>
      <c r="M144" s="193"/>
    </row>
    <row r="145" spans="9:15" ht="12.75">
      <c r="I145" s="160"/>
      <c r="J145" s="160"/>
      <c r="K145" s="160"/>
      <c r="L145" s="193"/>
      <c r="M145" s="193"/>
      <c r="N145" s="234"/>
      <c r="O145" s="197"/>
    </row>
    <row r="146" spans="9:15" ht="12.75">
      <c r="I146" s="160"/>
      <c r="J146" s="160"/>
      <c r="K146" s="160"/>
      <c r="L146" s="193"/>
      <c r="M146" s="193"/>
      <c r="N146" s="234"/>
      <c r="O146" s="197"/>
    </row>
    <row r="147" spans="9:15" ht="12.75">
      <c r="I147" s="160"/>
      <c r="J147" s="160"/>
      <c r="K147" s="160"/>
      <c r="L147" s="193"/>
      <c r="M147" s="193"/>
      <c r="N147" s="234"/>
      <c r="O147" s="197"/>
    </row>
    <row r="148" spans="9:15" ht="12.75">
      <c r="I148" s="160"/>
      <c r="J148" s="160"/>
      <c r="K148" s="160"/>
      <c r="L148" s="193"/>
      <c r="M148" s="193"/>
      <c r="N148" s="234"/>
      <c r="O148" s="197"/>
    </row>
    <row r="149" spans="9:15" ht="12.75">
      <c r="I149" s="160"/>
      <c r="J149" s="160"/>
      <c r="K149" s="160"/>
      <c r="L149" s="193"/>
      <c r="M149" s="193"/>
      <c r="N149" s="234"/>
      <c r="O149" s="197"/>
    </row>
    <row r="150" spans="9:15" ht="12.75">
      <c r="I150" s="160"/>
      <c r="J150" s="160"/>
      <c r="K150" s="160"/>
      <c r="L150" s="193"/>
      <c r="M150" s="193"/>
      <c r="N150" s="234"/>
      <c r="O150" s="197"/>
    </row>
    <row r="151" spans="9:15" ht="12.75">
      <c r="I151" s="160"/>
      <c r="J151" s="160"/>
      <c r="K151" s="160"/>
      <c r="L151" s="193"/>
      <c r="M151" s="193"/>
      <c r="N151" s="234"/>
      <c r="O151" s="197"/>
    </row>
    <row r="152" spans="9:15" ht="12.75">
      <c r="I152" s="160"/>
      <c r="J152" s="160"/>
      <c r="K152" s="160"/>
      <c r="L152" s="193"/>
      <c r="M152" s="193"/>
      <c r="N152" s="234"/>
      <c r="O152" s="197"/>
    </row>
    <row r="153" spans="9:15" ht="12.75">
      <c r="I153" s="160"/>
      <c r="J153" s="160"/>
      <c r="K153" s="160"/>
      <c r="L153" s="193"/>
      <c r="M153" s="193"/>
      <c r="N153" s="234"/>
      <c r="O153" s="197"/>
    </row>
    <row r="154" spans="9:15" ht="12.75">
      <c r="I154" s="160"/>
      <c r="J154" s="160"/>
      <c r="K154" s="160"/>
      <c r="L154" s="193"/>
      <c r="M154" s="193"/>
      <c r="N154" s="234"/>
      <c r="O154" s="197"/>
    </row>
    <row r="155" spans="9:15" ht="12.75">
      <c r="I155" s="160"/>
      <c r="J155" s="160"/>
      <c r="K155" s="160"/>
      <c r="L155" s="193"/>
      <c r="M155" s="193"/>
      <c r="N155" s="234"/>
      <c r="O155" s="197"/>
    </row>
    <row r="156" spans="9:15" ht="12.75">
      <c r="I156" s="160"/>
      <c r="J156" s="160"/>
      <c r="K156" s="160"/>
      <c r="L156" s="193"/>
      <c r="M156" s="193"/>
      <c r="N156" s="234"/>
      <c r="O156" s="197"/>
    </row>
    <row r="157" spans="9:15" ht="12.75">
      <c r="I157" s="160"/>
      <c r="J157" s="160"/>
      <c r="K157" s="160"/>
      <c r="L157" s="193"/>
      <c r="M157" s="193"/>
      <c r="N157" s="234"/>
      <c r="O157" s="197"/>
    </row>
    <row r="158" spans="9:15" ht="12.75">
      <c r="I158" s="160"/>
      <c r="J158" s="160"/>
      <c r="K158" s="160"/>
      <c r="L158" s="193"/>
      <c r="M158" s="193"/>
      <c r="N158" s="234"/>
      <c r="O158" s="197"/>
    </row>
    <row r="159" spans="9:15" ht="12.75">
      <c r="I159" s="160"/>
      <c r="J159" s="160"/>
      <c r="K159" s="160"/>
      <c r="L159" s="193"/>
      <c r="M159" s="193"/>
      <c r="N159" s="234"/>
      <c r="O159" s="197"/>
    </row>
    <row r="160" spans="9:15" ht="12.75">
      <c r="I160" s="160"/>
      <c r="J160" s="160"/>
      <c r="K160" s="160"/>
      <c r="L160" s="193"/>
      <c r="M160" s="193"/>
      <c r="N160" s="234"/>
      <c r="O160" s="197"/>
    </row>
    <row r="161" spans="9:15" ht="12.75">
      <c r="I161" s="160"/>
      <c r="J161" s="160"/>
      <c r="K161" s="160"/>
      <c r="L161" s="193"/>
      <c r="M161" s="193"/>
      <c r="N161" s="234"/>
      <c r="O161" s="197"/>
    </row>
    <row r="162" spans="9:15" ht="12.75">
      <c r="I162" s="160"/>
      <c r="J162" s="160"/>
      <c r="K162" s="160"/>
      <c r="L162" s="193"/>
      <c r="M162" s="193"/>
      <c r="N162" s="234"/>
      <c r="O162" s="197"/>
    </row>
    <row r="163" spans="9:15" ht="12.75">
      <c r="I163" s="160"/>
      <c r="J163" s="160"/>
      <c r="K163" s="160"/>
      <c r="L163" s="193"/>
      <c r="M163" s="193"/>
      <c r="N163" s="234"/>
      <c r="O163" s="197"/>
    </row>
    <row r="164" spans="9:15" ht="12.75">
      <c r="I164" s="160"/>
      <c r="J164" s="160"/>
      <c r="K164" s="160"/>
      <c r="L164" s="193"/>
      <c r="M164" s="193"/>
      <c r="N164" s="234"/>
      <c r="O164" s="197"/>
    </row>
    <row r="165" spans="9:15" ht="12.75">
      <c r="I165" s="160"/>
      <c r="J165" s="160"/>
      <c r="K165" s="160"/>
      <c r="L165" s="193"/>
      <c r="M165" s="193"/>
      <c r="N165" s="234"/>
      <c r="O165" s="197"/>
    </row>
    <row r="166" spans="9:15" ht="12.75">
      <c r="I166" s="160"/>
      <c r="J166" s="160"/>
      <c r="K166" s="160"/>
      <c r="L166" s="193"/>
      <c r="M166" s="193"/>
      <c r="N166" s="234"/>
      <c r="O166" s="197"/>
    </row>
    <row r="167" spans="9:15" ht="12.75">
      <c r="I167" s="160"/>
      <c r="J167" s="160"/>
      <c r="K167" s="160"/>
      <c r="L167" s="193"/>
      <c r="M167" s="193"/>
      <c r="N167" s="234"/>
      <c r="O167" s="197"/>
    </row>
    <row r="168" spans="9:15" ht="12.75">
      <c r="I168" s="160"/>
      <c r="J168" s="160"/>
      <c r="K168" s="160"/>
      <c r="L168" s="193"/>
      <c r="M168" s="193"/>
      <c r="N168" s="234"/>
      <c r="O168" s="197"/>
    </row>
    <row r="169" spans="9:15" ht="12.75">
      <c r="I169" s="160"/>
      <c r="J169" s="160"/>
      <c r="K169" s="160"/>
      <c r="L169" s="193"/>
      <c r="M169" s="193"/>
      <c r="N169" s="234"/>
      <c r="O169" s="197"/>
    </row>
    <row r="170" spans="9:15" ht="12.75">
      <c r="I170" s="160"/>
      <c r="J170" s="160"/>
      <c r="K170" s="160"/>
      <c r="L170" s="193"/>
      <c r="M170" s="193"/>
      <c r="N170" s="234"/>
      <c r="O170" s="197"/>
    </row>
    <row r="171" spans="9:15" ht="12.75">
      <c r="I171" s="160"/>
      <c r="J171" s="160"/>
      <c r="K171" s="160"/>
      <c r="L171" s="193"/>
      <c r="M171" s="193"/>
      <c r="N171" s="234"/>
      <c r="O171" s="197"/>
    </row>
    <row r="172" spans="9:15" ht="12.75">
      <c r="I172" s="160"/>
      <c r="J172" s="160"/>
      <c r="K172" s="160"/>
      <c r="L172" s="193"/>
      <c r="M172" s="193"/>
      <c r="N172" s="234"/>
      <c r="O172" s="197"/>
    </row>
    <row r="173" spans="9:15" ht="12.75">
      <c r="I173" s="160"/>
      <c r="J173" s="160"/>
      <c r="K173" s="160"/>
      <c r="L173" s="193"/>
      <c r="M173" s="193"/>
      <c r="N173" s="234"/>
      <c r="O173" s="197"/>
    </row>
    <row r="174" spans="9:15" ht="12.75">
      <c r="I174" s="160"/>
      <c r="J174" s="160"/>
      <c r="K174" s="160"/>
      <c r="L174" s="193"/>
      <c r="M174" s="193"/>
      <c r="N174" s="234"/>
      <c r="O174" s="197"/>
    </row>
    <row r="175" spans="9:15" ht="12.75">
      <c r="I175" s="160"/>
      <c r="J175" s="160"/>
      <c r="K175" s="160"/>
      <c r="L175" s="193"/>
      <c r="M175" s="193"/>
      <c r="N175" s="234"/>
      <c r="O175" s="197"/>
    </row>
    <row r="176" spans="9:15" ht="12.75">
      <c r="I176" s="160"/>
      <c r="J176" s="160"/>
      <c r="K176" s="160"/>
      <c r="L176" s="193"/>
      <c r="M176" s="193"/>
      <c r="N176" s="234"/>
      <c r="O176" s="197"/>
    </row>
    <row r="177" spans="9:15" ht="12.75">
      <c r="I177" s="160"/>
      <c r="J177" s="160"/>
      <c r="K177" s="160"/>
      <c r="L177" s="193"/>
      <c r="M177" s="193"/>
      <c r="N177" s="234"/>
      <c r="O177" s="197"/>
    </row>
    <row r="178" spans="9:15" ht="12.75">
      <c r="I178" s="160"/>
      <c r="J178" s="160"/>
      <c r="K178" s="160"/>
      <c r="L178" s="193"/>
      <c r="M178" s="193"/>
      <c r="N178" s="234"/>
      <c r="O178" s="197"/>
    </row>
    <row r="179" spans="9:14" ht="12.75">
      <c r="I179" s="160"/>
      <c r="J179" s="160"/>
      <c r="K179" s="160"/>
      <c r="L179" s="193"/>
      <c r="M179" s="193"/>
      <c r="N179" s="234"/>
    </row>
    <row r="180" spans="9:14" ht="12.75">
      <c r="I180" s="160"/>
      <c r="J180" s="160"/>
      <c r="K180" s="160"/>
      <c r="L180" s="193"/>
      <c r="M180" s="193"/>
      <c r="N180" s="234"/>
    </row>
    <row r="181" spans="9:14" ht="12.75">
      <c r="I181" s="160"/>
      <c r="J181" s="160"/>
      <c r="K181" s="160"/>
      <c r="L181" s="193"/>
      <c r="M181" s="193"/>
      <c r="N181" s="234"/>
    </row>
    <row r="182" spans="9:14" ht="12.75">
      <c r="I182" s="160"/>
      <c r="J182" s="160"/>
      <c r="K182" s="160"/>
      <c r="L182" s="193"/>
      <c r="M182" s="193"/>
      <c r="N182" s="234"/>
    </row>
    <row r="183" spans="9:14" ht="12.75">
      <c r="I183" s="160"/>
      <c r="J183" s="160"/>
      <c r="K183" s="160"/>
      <c r="L183" s="193"/>
      <c r="M183" s="193"/>
      <c r="N183" s="234"/>
    </row>
    <row r="184" spans="9:14" ht="12.75">
      <c r="I184" s="160"/>
      <c r="J184" s="160"/>
      <c r="K184" s="160"/>
      <c r="L184" s="193"/>
      <c r="M184" s="193"/>
      <c r="N184" s="234"/>
    </row>
    <row r="185" spans="9:14" ht="12.75">
      <c r="I185" s="160"/>
      <c r="J185" s="160"/>
      <c r="K185" s="160"/>
      <c r="L185" s="193"/>
      <c r="M185" s="193"/>
      <c r="N185" s="234"/>
    </row>
    <row r="186" spans="9:14" ht="12.75">
      <c r="I186" s="160"/>
      <c r="J186" s="160"/>
      <c r="K186" s="160"/>
      <c r="L186" s="193"/>
      <c r="M186" s="193"/>
      <c r="N186" s="234"/>
    </row>
    <row r="187" spans="9:14" ht="12.75">
      <c r="I187" s="160"/>
      <c r="J187" s="160"/>
      <c r="K187" s="160"/>
      <c r="L187" s="193"/>
      <c r="M187" s="193"/>
      <c r="N187" s="234"/>
    </row>
    <row r="188" spans="9:14" ht="12.75">
      <c r="I188" s="160"/>
      <c r="J188" s="160"/>
      <c r="K188" s="160"/>
      <c r="L188" s="193"/>
      <c r="M188" s="193"/>
      <c r="N188" s="234"/>
    </row>
    <row r="189" spans="9:14" ht="12.75">
      <c r="I189" s="160"/>
      <c r="J189" s="160"/>
      <c r="K189" s="160"/>
      <c r="L189" s="193"/>
      <c r="M189" s="193"/>
      <c r="N189" s="234"/>
    </row>
    <row r="190" spans="9:14" ht="12.75">
      <c r="I190" s="160"/>
      <c r="J190" s="160"/>
      <c r="K190" s="160"/>
      <c r="L190" s="193"/>
      <c r="M190" s="193"/>
      <c r="N190" s="234"/>
    </row>
    <row r="191" spans="9:14" ht="12.75">
      <c r="I191" s="160"/>
      <c r="J191" s="160"/>
      <c r="K191" s="160"/>
      <c r="L191" s="193"/>
      <c r="M191" s="193"/>
      <c r="N191" s="234"/>
    </row>
    <row r="192" spans="9:14" ht="12.75">
      <c r="I192" s="160"/>
      <c r="J192" s="160"/>
      <c r="K192" s="160"/>
      <c r="L192" s="193"/>
      <c r="M192" s="193"/>
      <c r="N192" s="234"/>
    </row>
    <row r="193" spans="9:14" ht="12.75">
      <c r="I193" s="160"/>
      <c r="J193" s="160"/>
      <c r="K193" s="160"/>
      <c r="L193" s="193"/>
      <c r="M193" s="193"/>
      <c r="N193" s="234"/>
    </row>
    <row r="194" spans="9:14" ht="12.75">
      <c r="I194" s="160"/>
      <c r="J194" s="160"/>
      <c r="K194" s="160"/>
      <c r="L194" s="193"/>
      <c r="M194" s="193"/>
      <c r="N194" s="234"/>
    </row>
    <row r="195" spans="9:14" ht="12.75">
      <c r="I195" s="160"/>
      <c r="J195" s="160"/>
      <c r="K195" s="160"/>
      <c r="L195" s="193"/>
      <c r="M195" s="193"/>
      <c r="N195" s="234"/>
    </row>
    <row r="196" spans="9:14" ht="12.75">
      <c r="I196" s="160"/>
      <c r="J196" s="160"/>
      <c r="K196" s="160"/>
      <c r="L196" s="193"/>
      <c r="M196" s="193"/>
      <c r="N196" s="234"/>
    </row>
    <row r="197" spans="9:14" ht="12.75">
      <c r="I197" s="160"/>
      <c r="J197" s="160"/>
      <c r="K197" s="160"/>
      <c r="L197" s="193"/>
      <c r="M197" s="193"/>
      <c r="N197" s="234"/>
    </row>
    <row r="198" spans="9:14" ht="12.75">
      <c r="I198" s="160"/>
      <c r="J198" s="160"/>
      <c r="K198" s="160"/>
      <c r="L198" s="193"/>
      <c r="M198" s="193"/>
      <c r="N198" s="234"/>
    </row>
    <row r="199" spans="9:14" ht="12.75">
      <c r="I199" s="160"/>
      <c r="J199" s="160"/>
      <c r="K199" s="160"/>
      <c r="L199" s="193"/>
      <c r="M199" s="193"/>
      <c r="N199" s="234"/>
    </row>
    <row r="200" spans="9:14" ht="12.75">
      <c r="I200" s="160"/>
      <c r="J200" s="160"/>
      <c r="K200" s="160"/>
      <c r="L200" s="193"/>
      <c r="M200" s="193"/>
      <c r="N200" s="234"/>
    </row>
    <row r="201" spans="9:14" ht="12.75">
      <c r="I201" s="160"/>
      <c r="J201" s="160"/>
      <c r="K201" s="160"/>
      <c r="L201" s="193"/>
      <c r="M201" s="193"/>
      <c r="N201" s="234"/>
    </row>
    <row r="202" spans="9:14" ht="12.75">
      <c r="I202" s="160"/>
      <c r="J202" s="160"/>
      <c r="K202" s="160"/>
      <c r="L202" s="193"/>
      <c r="M202" s="193"/>
      <c r="N202" s="234"/>
    </row>
    <row r="203" spans="9:14" ht="12.75">
      <c r="I203" s="160"/>
      <c r="J203" s="160"/>
      <c r="K203" s="160"/>
      <c r="L203" s="193"/>
      <c r="M203" s="193"/>
      <c r="N203" s="234"/>
    </row>
    <row r="204" spans="9:14" ht="12.75">
      <c r="I204" s="160"/>
      <c r="J204" s="160"/>
      <c r="K204" s="160"/>
      <c r="L204" s="193"/>
      <c r="M204" s="193"/>
      <c r="N204" s="234"/>
    </row>
    <row r="205" spans="9:14" ht="12.75">
      <c r="I205" s="160"/>
      <c r="J205" s="160"/>
      <c r="K205" s="160"/>
      <c r="L205" s="193"/>
      <c r="M205" s="193"/>
      <c r="N205" s="234"/>
    </row>
    <row r="206" spans="9:14" ht="12.75">
      <c r="I206" s="160"/>
      <c r="J206" s="160"/>
      <c r="K206" s="160"/>
      <c r="L206" s="193"/>
      <c r="M206" s="193"/>
      <c r="N206" s="234"/>
    </row>
    <row r="207" spans="9:14" ht="12.75">
      <c r="I207" s="160"/>
      <c r="J207" s="160"/>
      <c r="K207" s="160"/>
      <c r="L207" s="193"/>
      <c r="M207" s="193"/>
      <c r="N207" s="234"/>
    </row>
    <row r="208" spans="9:14" ht="12.75">
      <c r="I208" s="160"/>
      <c r="J208" s="160"/>
      <c r="K208" s="160"/>
      <c r="L208" s="193"/>
      <c r="M208" s="193"/>
      <c r="N208" s="234"/>
    </row>
    <row r="209" spans="9:14" ht="12.75">
      <c r="I209" s="160"/>
      <c r="J209" s="160"/>
      <c r="K209" s="160"/>
      <c r="L209" s="193"/>
      <c r="M209" s="193"/>
      <c r="N209" s="234"/>
    </row>
    <row r="210" spans="9:14" ht="12.75">
      <c r="I210" s="160"/>
      <c r="J210" s="160"/>
      <c r="K210" s="160"/>
      <c r="L210" s="193"/>
      <c r="M210" s="193"/>
      <c r="N210" s="234"/>
    </row>
    <row r="211" spans="9:14" ht="12.75">
      <c r="I211" s="160"/>
      <c r="J211" s="160"/>
      <c r="K211" s="160"/>
      <c r="L211" s="193"/>
      <c r="M211" s="193"/>
      <c r="N211" s="234"/>
    </row>
    <row r="212" spans="9:14" ht="12.75">
      <c r="I212" s="160"/>
      <c r="J212" s="160"/>
      <c r="K212" s="160"/>
      <c r="L212" s="193"/>
      <c r="M212" s="193"/>
      <c r="N212" s="234"/>
    </row>
    <row r="213" spans="9:14" ht="12.75">
      <c r="I213" s="160"/>
      <c r="J213" s="160"/>
      <c r="K213" s="160"/>
      <c r="L213" s="193"/>
      <c r="M213" s="193"/>
      <c r="N213" s="234"/>
    </row>
    <row r="214" spans="9:14" ht="12.75">
      <c r="I214" s="160"/>
      <c r="J214" s="160"/>
      <c r="K214" s="160"/>
      <c r="L214" s="193"/>
      <c r="M214" s="193"/>
      <c r="N214" s="234"/>
    </row>
    <row r="215" spans="9:14" ht="12.75">
      <c r="I215" s="160"/>
      <c r="J215" s="160"/>
      <c r="K215" s="160"/>
      <c r="L215" s="193"/>
      <c r="M215" s="193"/>
      <c r="N215" s="234"/>
    </row>
    <row r="216" spans="9:14" ht="12.75">
      <c r="I216" s="160"/>
      <c r="J216" s="160"/>
      <c r="K216" s="160"/>
      <c r="L216" s="193"/>
      <c r="M216" s="193"/>
      <c r="N216" s="234"/>
    </row>
    <row r="217" spans="9:14" ht="12.75">
      <c r="I217" s="160"/>
      <c r="J217" s="160"/>
      <c r="K217" s="160"/>
      <c r="L217" s="193"/>
      <c r="M217" s="193"/>
      <c r="N217" s="234"/>
    </row>
    <row r="218" spans="9:14" ht="12.75">
      <c r="I218" s="160"/>
      <c r="J218" s="160"/>
      <c r="K218" s="160"/>
      <c r="L218" s="193"/>
      <c r="M218" s="193"/>
      <c r="N218" s="234"/>
    </row>
    <row r="219" spans="9:14" ht="12.75">
      <c r="I219" s="160"/>
      <c r="J219" s="160"/>
      <c r="K219" s="160"/>
      <c r="L219" s="193"/>
      <c r="M219" s="193"/>
      <c r="N219" s="234"/>
    </row>
    <row r="220" spans="9:14" ht="12.75">
      <c r="I220" s="160"/>
      <c r="J220" s="160"/>
      <c r="K220" s="160"/>
      <c r="L220" s="193"/>
      <c r="M220" s="193"/>
      <c r="N220" s="234"/>
    </row>
    <row r="221" spans="9:14" ht="12.75">
      <c r="I221" s="160"/>
      <c r="J221" s="160"/>
      <c r="K221" s="160"/>
      <c r="L221" s="193"/>
      <c r="M221" s="193"/>
      <c r="N221" s="234"/>
    </row>
    <row r="222" spans="9:14" ht="12.75">
      <c r="I222" s="160"/>
      <c r="J222" s="160"/>
      <c r="K222" s="160"/>
      <c r="L222" s="193"/>
      <c r="M222" s="193"/>
      <c r="N222" s="234"/>
    </row>
    <row r="223" spans="9:14" ht="12.75">
      <c r="I223" s="160"/>
      <c r="J223" s="160"/>
      <c r="K223" s="160"/>
      <c r="L223" s="193"/>
      <c r="M223" s="193"/>
      <c r="N223" s="234"/>
    </row>
    <row r="224" spans="9:14" ht="12.75">
      <c r="I224" s="160"/>
      <c r="J224" s="160"/>
      <c r="K224" s="160"/>
      <c r="L224" s="193"/>
      <c r="M224" s="193"/>
      <c r="N224" s="234"/>
    </row>
    <row r="225" spans="9:14" ht="12.75">
      <c r="I225" s="160"/>
      <c r="J225" s="160"/>
      <c r="K225" s="160"/>
      <c r="L225" s="193"/>
      <c r="M225" s="193"/>
      <c r="N225" s="234"/>
    </row>
    <row r="226" spans="9:14" ht="12.75">
      <c r="I226" s="160"/>
      <c r="J226" s="160"/>
      <c r="K226" s="160"/>
      <c r="L226" s="193"/>
      <c r="M226" s="193"/>
      <c r="N226" s="234"/>
    </row>
    <row r="227" spans="9:14" ht="12.75">
      <c r="I227" s="160"/>
      <c r="J227" s="160"/>
      <c r="K227" s="160"/>
      <c r="L227" s="193"/>
      <c r="M227" s="193"/>
      <c r="N227" s="234"/>
    </row>
    <row r="228" spans="9:14" ht="12.75">
      <c r="I228" s="160"/>
      <c r="J228" s="160"/>
      <c r="K228" s="160"/>
      <c r="L228" s="193"/>
      <c r="M228" s="193"/>
      <c r="N228" s="234"/>
    </row>
    <row r="229" spans="9:14" ht="12.75">
      <c r="I229" s="160"/>
      <c r="J229" s="160"/>
      <c r="K229" s="160"/>
      <c r="L229" s="193"/>
      <c r="M229" s="193"/>
      <c r="N229" s="234"/>
    </row>
    <row r="230" spans="9:14" ht="12.75">
      <c r="I230" s="160"/>
      <c r="J230" s="160"/>
      <c r="K230" s="160"/>
      <c r="L230" s="193"/>
      <c r="M230" s="193"/>
      <c r="N230" s="234"/>
    </row>
    <row r="231" spans="9:14" ht="12.75">
      <c r="I231" s="160"/>
      <c r="J231" s="160"/>
      <c r="K231" s="160"/>
      <c r="L231" s="193"/>
      <c r="M231" s="193"/>
      <c r="N231" s="234"/>
    </row>
    <row r="232" spans="9:14" ht="12.75">
      <c r="I232" s="160"/>
      <c r="J232" s="160"/>
      <c r="K232" s="160"/>
      <c r="L232" s="193"/>
      <c r="M232" s="193"/>
      <c r="N232" s="234"/>
    </row>
    <row r="233" spans="9:14" ht="12.75">
      <c r="I233" s="160"/>
      <c r="J233" s="160"/>
      <c r="K233" s="160"/>
      <c r="L233" s="193"/>
      <c r="M233" s="193"/>
      <c r="N233" s="234"/>
    </row>
    <row r="234" spans="9:14" ht="12.75">
      <c r="I234" s="160"/>
      <c r="J234" s="160"/>
      <c r="K234" s="160"/>
      <c r="L234" s="193"/>
      <c r="M234" s="193"/>
      <c r="N234" s="234"/>
    </row>
    <row r="235" spans="9:14" ht="12.75">
      <c r="I235" s="160"/>
      <c r="J235" s="160"/>
      <c r="K235" s="160"/>
      <c r="L235" s="193"/>
      <c r="M235" s="193"/>
      <c r="N235" s="234"/>
    </row>
    <row r="236" spans="9:14" ht="12.75">
      <c r="I236" s="160"/>
      <c r="J236" s="160"/>
      <c r="K236" s="160"/>
      <c r="L236" s="193"/>
      <c r="M236" s="193"/>
      <c r="N236" s="234"/>
    </row>
    <row r="237" spans="9:14" ht="12.75">
      <c r="I237" s="160"/>
      <c r="J237" s="160"/>
      <c r="K237" s="160"/>
      <c r="L237" s="193"/>
      <c r="M237" s="193"/>
      <c r="N237" s="234"/>
    </row>
    <row r="238" spans="9:14" ht="12.75">
      <c r="I238" s="160"/>
      <c r="J238" s="160"/>
      <c r="K238" s="160"/>
      <c r="L238" s="193"/>
      <c r="M238" s="193"/>
      <c r="N238" s="234"/>
    </row>
    <row r="239" spans="9:14" ht="12.75">
      <c r="I239" s="160"/>
      <c r="J239" s="160"/>
      <c r="K239" s="160"/>
      <c r="L239" s="193"/>
      <c r="M239" s="193"/>
      <c r="N239" s="234"/>
    </row>
    <row r="240" spans="9:14" ht="12.75">
      <c r="I240" s="160"/>
      <c r="J240" s="160"/>
      <c r="K240" s="160"/>
      <c r="L240" s="193"/>
      <c r="M240" s="193"/>
      <c r="N240" s="234"/>
    </row>
    <row r="241" spans="9:14" ht="12.75">
      <c r="I241" s="160"/>
      <c r="J241" s="160"/>
      <c r="K241" s="160"/>
      <c r="L241" s="193"/>
      <c r="M241" s="193"/>
      <c r="N241" s="234"/>
    </row>
    <row r="242" spans="9:14" ht="12.75">
      <c r="I242" s="160"/>
      <c r="J242" s="160"/>
      <c r="K242" s="160"/>
      <c r="L242" s="193"/>
      <c r="M242" s="193"/>
      <c r="N242" s="234"/>
    </row>
    <row r="243" spans="9:14" ht="12.75">
      <c r="I243" s="160"/>
      <c r="J243" s="160"/>
      <c r="K243" s="160"/>
      <c r="L243" s="193"/>
      <c r="M243" s="193"/>
      <c r="N243" s="234"/>
    </row>
    <row r="244" spans="9:14" ht="12.75">
      <c r="I244" s="160"/>
      <c r="J244" s="160"/>
      <c r="K244" s="160"/>
      <c r="L244" s="193"/>
      <c r="M244" s="193"/>
      <c r="N244" s="234"/>
    </row>
    <row r="245" spans="9:14" ht="12.75">
      <c r="I245" s="160"/>
      <c r="J245" s="160"/>
      <c r="K245" s="160"/>
      <c r="L245" s="193"/>
      <c r="M245" s="193"/>
      <c r="N245" s="234"/>
    </row>
    <row r="246" spans="9:14" ht="12.75">
      <c r="I246" s="160"/>
      <c r="J246" s="160"/>
      <c r="K246" s="160"/>
      <c r="L246" s="193"/>
      <c r="M246" s="193"/>
      <c r="N246" s="234"/>
    </row>
    <row r="247" spans="9:14" ht="12.75">
      <c r="I247" s="160"/>
      <c r="J247" s="160"/>
      <c r="K247" s="160"/>
      <c r="L247" s="193"/>
      <c r="M247" s="193"/>
      <c r="N247" s="234"/>
    </row>
    <row r="248" spans="9:14" ht="12.75">
      <c r="I248" s="160"/>
      <c r="J248" s="160"/>
      <c r="K248" s="160"/>
      <c r="L248" s="193"/>
      <c r="M248" s="193"/>
      <c r="N248" s="234"/>
    </row>
    <row r="249" spans="9:14" ht="12.75">
      <c r="I249" s="160"/>
      <c r="J249" s="160"/>
      <c r="K249" s="160"/>
      <c r="L249" s="193"/>
      <c r="M249" s="193"/>
      <c r="N249" s="234"/>
    </row>
    <row r="250" spans="9:14" ht="12.75">
      <c r="I250" s="160"/>
      <c r="J250" s="160"/>
      <c r="K250" s="160"/>
      <c r="L250" s="193"/>
      <c r="M250" s="193"/>
      <c r="N250" s="234"/>
    </row>
    <row r="251" spans="9:14" ht="12.75">
      <c r="I251" s="160"/>
      <c r="J251" s="160"/>
      <c r="K251" s="160"/>
      <c r="L251" s="193"/>
      <c r="M251" s="193"/>
      <c r="N251" s="234"/>
    </row>
    <row r="252" spans="9:14" ht="12.75">
      <c r="I252" s="160"/>
      <c r="J252" s="160"/>
      <c r="K252" s="160"/>
      <c r="L252" s="193"/>
      <c r="M252" s="193"/>
      <c r="N252" s="234"/>
    </row>
    <row r="253" spans="9:14" ht="12.75">
      <c r="I253" s="160"/>
      <c r="J253" s="160"/>
      <c r="K253" s="160"/>
      <c r="L253" s="193"/>
      <c r="M253" s="193"/>
      <c r="N253" s="234"/>
    </row>
    <row r="254" spans="9:14" ht="12.75">
      <c r="I254" s="160"/>
      <c r="J254" s="160"/>
      <c r="K254" s="160"/>
      <c r="L254" s="193"/>
      <c r="M254" s="193"/>
      <c r="N254" s="234"/>
    </row>
    <row r="255" spans="9:14" ht="12.75">
      <c r="I255" s="160"/>
      <c r="J255" s="160"/>
      <c r="K255" s="160"/>
      <c r="L255" s="193"/>
      <c r="M255" s="193"/>
      <c r="N255" s="234"/>
    </row>
    <row r="256" spans="9:14" ht="12.75">
      <c r="I256" s="160"/>
      <c r="J256" s="160"/>
      <c r="K256" s="160"/>
      <c r="L256" s="193"/>
      <c r="M256" s="193"/>
      <c r="N256" s="234"/>
    </row>
    <row r="257" spans="9:14" ht="12.75">
      <c r="I257" s="160"/>
      <c r="J257" s="160"/>
      <c r="K257" s="160"/>
      <c r="L257" s="193"/>
      <c r="M257" s="193"/>
      <c r="N257" s="234"/>
    </row>
    <row r="258" spans="9:14" ht="12.75">
      <c r="I258" s="160"/>
      <c r="J258" s="160"/>
      <c r="K258" s="160"/>
      <c r="L258" s="193"/>
      <c r="M258" s="193"/>
      <c r="N258" s="234"/>
    </row>
    <row r="259" spans="9:14" ht="12.75">
      <c r="I259" s="160"/>
      <c r="J259" s="160"/>
      <c r="K259" s="160"/>
      <c r="L259" s="193"/>
      <c r="M259" s="193"/>
      <c r="N259" s="234"/>
    </row>
    <row r="260" spans="9:14" ht="12.75">
      <c r="I260" s="160"/>
      <c r="J260" s="160"/>
      <c r="K260" s="160"/>
      <c r="L260" s="193"/>
      <c r="M260" s="193"/>
      <c r="N260" s="234"/>
    </row>
    <row r="261" spans="9:14" ht="12.75">
      <c r="I261" s="160"/>
      <c r="J261" s="160"/>
      <c r="K261" s="160"/>
      <c r="L261" s="193"/>
      <c r="M261" s="193"/>
      <c r="N261" s="234"/>
    </row>
    <row r="262" spans="9:14" ht="12.75">
      <c r="I262" s="160"/>
      <c r="J262" s="160"/>
      <c r="K262" s="160"/>
      <c r="L262" s="193"/>
      <c r="M262" s="193"/>
      <c r="N262" s="234"/>
    </row>
    <row r="263" spans="9:14" ht="12.75">
      <c r="I263" s="160"/>
      <c r="J263" s="160"/>
      <c r="K263" s="160"/>
      <c r="L263" s="193"/>
      <c r="M263" s="193"/>
      <c r="N263" s="234"/>
    </row>
    <row r="264" spans="9:14" ht="12.75">
      <c r="I264" s="160"/>
      <c r="J264" s="160"/>
      <c r="K264" s="160"/>
      <c r="L264" s="193"/>
      <c r="M264" s="193"/>
      <c r="N264" s="234"/>
    </row>
    <row r="265" spans="9:14" ht="12.75">
      <c r="I265" s="160"/>
      <c r="J265" s="160"/>
      <c r="K265" s="160"/>
      <c r="L265" s="193"/>
      <c r="M265" s="193"/>
      <c r="N265" s="234"/>
    </row>
    <row r="266" spans="9:14" ht="12.75">
      <c r="I266" s="160"/>
      <c r="J266" s="160"/>
      <c r="K266" s="160"/>
      <c r="L266" s="193"/>
      <c r="M266" s="193"/>
      <c r="N266" s="234"/>
    </row>
    <row r="267" spans="9:14" ht="12.75">
      <c r="I267" s="160"/>
      <c r="J267" s="160"/>
      <c r="K267" s="160"/>
      <c r="L267" s="193"/>
      <c r="M267" s="193"/>
      <c r="N267" s="234"/>
    </row>
    <row r="268" spans="9:14" ht="12.75">
      <c r="I268" s="160"/>
      <c r="J268" s="160"/>
      <c r="K268" s="160"/>
      <c r="L268" s="193"/>
      <c r="M268" s="193"/>
      <c r="N268" s="234"/>
    </row>
    <row r="269" spans="9:14" ht="12.75">
      <c r="I269" s="160"/>
      <c r="J269" s="160"/>
      <c r="K269" s="160"/>
      <c r="L269" s="193"/>
      <c r="M269" s="193"/>
      <c r="N269" s="234"/>
    </row>
    <row r="270" spans="9:14" ht="12.75">
      <c r="I270" s="160"/>
      <c r="J270" s="160"/>
      <c r="K270" s="160"/>
      <c r="L270" s="193"/>
      <c r="M270" s="193"/>
      <c r="N270" s="234"/>
    </row>
    <row r="271" spans="9:14" ht="12.75">
      <c r="I271" s="160"/>
      <c r="J271" s="160"/>
      <c r="K271" s="160"/>
      <c r="L271" s="193"/>
      <c r="M271" s="193"/>
      <c r="N271" s="234"/>
    </row>
    <row r="272" spans="9:14" ht="12.75">
      <c r="I272" s="160"/>
      <c r="J272" s="160"/>
      <c r="K272" s="160"/>
      <c r="L272" s="193"/>
      <c r="M272" s="193"/>
      <c r="N272" s="234"/>
    </row>
    <row r="273" spans="12:14" ht="12.75">
      <c r="L273" s="232"/>
      <c r="M273" s="232"/>
      <c r="N273" s="234"/>
    </row>
    <row r="274" spans="12:14" ht="12.75">
      <c r="L274" s="232"/>
      <c r="M274" s="232"/>
      <c r="N274" s="234"/>
    </row>
    <row r="275" spans="12:14" ht="12.75">
      <c r="L275" s="232"/>
      <c r="M275" s="232"/>
      <c r="N275" s="234"/>
    </row>
    <row r="276" spans="12:14" ht="12.75">
      <c r="L276" s="232"/>
      <c r="M276" s="232"/>
      <c r="N276" s="234"/>
    </row>
    <row r="277" spans="12:14" ht="12.75">
      <c r="L277" s="232"/>
      <c r="M277" s="232"/>
      <c r="N277" s="234"/>
    </row>
    <row r="278" spans="12:14" ht="12.75">
      <c r="L278" s="232"/>
      <c r="M278" s="232"/>
      <c r="N278" s="234"/>
    </row>
    <row r="279" spans="12:14" ht="12.75">
      <c r="L279" s="232"/>
      <c r="M279" s="232"/>
      <c r="N279" s="234"/>
    </row>
    <row r="280" spans="12:14" ht="12.75">
      <c r="L280" s="232"/>
      <c r="M280" s="232"/>
      <c r="N280" s="234"/>
    </row>
    <row r="281" spans="12:14" ht="12.75">
      <c r="L281" s="232"/>
      <c r="M281" s="232"/>
      <c r="N281" s="234"/>
    </row>
    <row r="282" spans="12:14" ht="12.75">
      <c r="L282" s="232"/>
      <c r="M282" s="232"/>
      <c r="N282" s="234"/>
    </row>
    <row r="283" spans="12:14" ht="12.75">
      <c r="L283" s="232"/>
      <c r="M283" s="232"/>
      <c r="N283" s="234"/>
    </row>
    <row r="284" spans="12:14" ht="12.75">
      <c r="L284" s="232"/>
      <c r="M284" s="232"/>
      <c r="N284" s="234"/>
    </row>
    <row r="285" spans="12:14" ht="12.75">
      <c r="L285" s="232"/>
      <c r="M285" s="232"/>
      <c r="N285" s="234"/>
    </row>
    <row r="286" spans="12:14" ht="12.75">
      <c r="L286" s="232"/>
      <c r="M286" s="232"/>
      <c r="N286" s="234"/>
    </row>
    <row r="287" spans="12:14" ht="12.75">
      <c r="L287" s="232"/>
      <c r="M287" s="232"/>
      <c r="N287" s="234"/>
    </row>
    <row r="288" spans="12:14" ht="12.75">
      <c r="L288" s="232"/>
      <c r="M288" s="232"/>
      <c r="N288" s="234"/>
    </row>
    <row r="289" spans="12:14" ht="12.75">
      <c r="L289" s="232"/>
      <c r="M289" s="232"/>
      <c r="N289" s="234"/>
    </row>
    <row r="290" spans="12:14" ht="12.75">
      <c r="L290" s="232"/>
      <c r="M290" s="232"/>
      <c r="N290" s="234"/>
    </row>
    <row r="291" spans="12:14" ht="12.75">
      <c r="L291" s="232"/>
      <c r="M291" s="232"/>
      <c r="N291" s="234"/>
    </row>
    <row r="292" spans="12:14" ht="12.75">
      <c r="L292" s="232"/>
      <c r="M292" s="232"/>
      <c r="N292" s="234"/>
    </row>
    <row r="293" spans="12:14" ht="12.75">
      <c r="L293" s="232"/>
      <c r="M293" s="232"/>
      <c r="N293" s="234"/>
    </row>
    <row r="294" spans="12:14" ht="12.75">
      <c r="L294" s="232"/>
      <c r="M294" s="232"/>
      <c r="N294" s="234"/>
    </row>
    <row r="295" spans="12:14" ht="12.75">
      <c r="L295" s="232"/>
      <c r="M295" s="232"/>
      <c r="N295" s="234"/>
    </row>
    <row r="296" spans="12:14" ht="12.75">
      <c r="L296" s="232"/>
      <c r="M296" s="232"/>
      <c r="N296" s="234"/>
    </row>
    <row r="297" spans="12:14" ht="12.75">
      <c r="L297" s="232"/>
      <c r="M297" s="232"/>
      <c r="N297" s="234"/>
    </row>
    <row r="298" spans="12:14" ht="12.75">
      <c r="L298" s="232"/>
      <c r="M298" s="232"/>
      <c r="N298" s="234"/>
    </row>
    <row r="299" spans="12:14" ht="12.75">
      <c r="L299" s="232"/>
      <c r="M299" s="232"/>
      <c r="N299" s="234"/>
    </row>
    <row r="300" spans="12:14" ht="12.75">
      <c r="L300" s="232"/>
      <c r="M300" s="232"/>
      <c r="N300" s="234"/>
    </row>
    <row r="301" spans="12:14" ht="12.75">
      <c r="L301" s="232"/>
      <c r="M301" s="232"/>
      <c r="N301" s="234"/>
    </row>
    <row r="302" spans="12:14" ht="12.75">
      <c r="L302" s="232"/>
      <c r="M302" s="232"/>
      <c r="N302" s="234"/>
    </row>
    <row r="303" spans="12:14" ht="12.75">
      <c r="L303" s="232"/>
      <c r="M303" s="232"/>
      <c r="N303" s="234"/>
    </row>
    <row r="304" spans="12:14" ht="12.75">
      <c r="L304" s="232"/>
      <c r="M304" s="232"/>
      <c r="N304" s="234"/>
    </row>
    <row r="305" spans="12:14" ht="12.75">
      <c r="L305" s="232"/>
      <c r="M305" s="232"/>
      <c r="N305" s="234"/>
    </row>
    <row r="306" spans="12:14" ht="12.75">
      <c r="L306" s="232"/>
      <c r="M306" s="232"/>
      <c r="N306" s="234"/>
    </row>
    <row r="307" spans="12:14" ht="12.75">
      <c r="L307" s="232"/>
      <c r="M307" s="232"/>
      <c r="N307" s="234"/>
    </row>
    <row r="308" spans="12:14" ht="12.75">
      <c r="L308" s="232"/>
      <c r="M308" s="232"/>
      <c r="N308" s="234"/>
    </row>
    <row r="309" ht="12.75">
      <c r="N309" s="234"/>
    </row>
    <row r="310" ht="12.75">
      <c r="N310" s="234"/>
    </row>
    <row r="311" ht="12.75">
      <c r="N311" s="234"/>
    </row>
    <row r="312" ht="12.75">
      <c r="N312" s="234"/>
    </row>
    <row r="313" ht="12.75">
      <c r="N313" s="234"/>
    </row>
    <row r="314" ht="12.75">
      <c r="N314" s="234"/>
    </row>
    <row r="315" ht="12.75">
      <c r="N315" s="234"/>
    </row>
    <row r="316" ht="12.75">
      <c r="N316" s="234"/>
    </row>
    <row r="317" ht="12.75">
      <c r="N317" s="234"/>
    </row>
    <row r="318" ht="12.75">
      <c r="N318" s="234"/>
    </row>
    <row r="319" ht="12.75">
      <c r="N319" s="234"/>
    </row>
    <row r="320" ht="12.75">
      <c r="N320" s="234"/>
    </row>
    <row r="321" ht="12.75">
      <c r="N321" s="234"/>
    </row>
    <row r="322" ht="12.75">
      <c r="N322" s="234"/>
    </row>
    <row r="323" ht="12.75">
      <c r="N323" s="234"/>
    </row>
    <row r="324" ht="12.75">
      <c r="N324" s="234"/>
    </row>
    <row r="325" ht="12.75">
      <c r="N325" s="234"/>
    </row>
    <row r="326" ht="12.75">
      <c r="N326" s="234"/>
    </row>
    <row r="327" ht="12.75">
      <c r="N327" s="234"/>
    </row>
    <row r="328" ht="12.75">
      <c r="N328" s="234"/>
    </row>
    <row r="329" ht="12.75">
      <c r="N329" s="234"/>
    </row>
    <row r="330" ht="12.75">
      <c r="N330" s="234"/>
    </row>
    <row r="331" ht="12.75">
      <c r="N331" s="234"/>
    </row>
    <row r="332" ht="12.75">
      <c r="N332" s="234"/>
    </row>
  </sheetData>
  <sheetProtection/>
  <printOptions/>
  <pageMargins left="0.5" right="0.35" top="0.6" bottom="0.6" header="0.25" footer="0.33"/>
  <pageSetup firstPageNumber="134" useFirstPageNumber="1" fitToHeight="1" fitToWidth="1" horizontalDpi="300" verticalDpi="300" orientation="portrait" scale="94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46"/>
  <sheetViews>
    <sheetView showGridLines="0" tabSelected="1" zoomScalePageLayoutView="0" workbookViewId="0" topLeftCell="A10">
      <selection activeCell="B21" sqref="B21"/>
    </sheetView>
  </sheetViews>
  <sheetFormatPr defaultColWidth="9.83203125" defaultRowHeight="12.75"/>
  <cols>
    <col min="1" max="1" width="44.83203125" style="243" customWidth="1"/>
    <col min="2" max="2" width="13.66015625" style="243" customWidth="1"/>
    <col min="3" max="3" width="13.5" style="243" customWidth="1"/>
    <col min="4" max="4" width="14.5" style="243" customWidth="1"/>
    <col min="5" max="5" width="16.33203125" style="243" customWidth="1"/>
    <col min="6" max="6" width="8.16015625" style="243" customWidth="1"/>
    <col min="7" max="16384" width="9.83203125" style="243" customWidth="1"/>
  </cols>
  <sheetData>
    <row r="1" spans="1:7" ht="20.25">
      <c r="A1" s="241" t="s">
        <v>129</v>
      </c>
      <c r="B1" s="242"/>
      <c r="C1" s="242"/>
      <c r="D1" s="242"/>
      <c r="E1" s="325"/>
      <c r="G1" s="244"/>
    </row>
    <row r="2" spans="1:5" ht="20.25">
      <c r="A2" s="245" t="s">
        <v>130</v>
      </c>
      <c r="D2" s="246"/>
      <c r="E2" s="247"/>
    </row>
    <row r="3" spans="1:5" ht="15.75">
      <c r="A3" s="248" t="s">
        <v>181</v>
      </c>
      <c r="B3" s="249"/>
      <c r="C3" s="249"/>
      <c r="D3" s="249"/>
      <c r="E3" s="250" t="s">
        <v>131</v>
      </c>
    </row>
    <row r="4" spans="1:6" ht="15.75">
      <c r="A4" s="251" t="s">
        <v>2</v>
      </c>
      <c r="B4" s="252"/>
      <c r="C4" s="252"/>
      <c r="D4" s="252"/>
      <c r="E4" s="252"/>
      <c r="F4" s="252"/>
    </row>
    <row r="5" spans="2:5" ht="15.75">
      <c r="B5" s="249"/>
      <c r="C5" s="249"/>
      <c r="D5" s="249"/>
      <c r="E5" s="249"/>
    </row>
    <row r="6" spans="1:5" ht="15.75">
      <c r="A6" s="249"/>
      <c r="B6" s="253" t="s">
        <v>132</v>
      </c>
      <c r="C6" s="249"/>
      <c r="D6" s="249"/>
      <c r="E6" s="254" t="s">
        <v>132</v>
      </c>
    </row>
    <row r="7" spans="1:5" ht="12.75">
      <c r="A7" s="242"/>
      <c r="B7" s="255" t="s">
        <v>182</v>
      </c>
      <c r="C7" s="255" t="s">
        <v>93</v>
      </c>
      <c r="D7" s="255" t="s">
        <v>133</v>
      </c>
      <c r="E7" s="255" t="s">
        <v>179</v>
      </c>
    </row>
    <row r="8" spans="1:5" ht="12.75">
      <c r="A8" s="256" t="s">
        <v>134</v>
      </c>
      <c r="B8" s="257"/>
      <c r="C8" s="257"/>
      <c r="D8" s="257"/>
      <c r="E8" s="258"/>
    </row>
    <row r="9" spans="1:5" ht="12.75">
      <c r="A9" s="259" t="s">
        <v>135</v>
      </c>
      <c r="B9" s="257"/>
      <c r="C9" s="257"/>
      <c r="D9" s="257"/>
      <c r="E9" s="258"/>
    </row>
    <row r="10" spans="1:5" ht="12.75">
      <c r="A10" s="260" t="s">
        <v>136</v>
      </c>
      <c r="B10" s="116">
        <v>43</v>
      </c>
      <c r="C10" s="261">
        <v>1509</v>
      </c>
      <c r="D10" s="261">
        <v>0</v>
      </c>
      <c r="E10" s="262">
        <f>B10+C10-D10</f>
        <v>1552</v>
      </c>
    </row>
    <row r="11" spans="1:5" ht="15">
      <c r="A11" s="260" t="s">
        <v>87</v>
      </c>
      <c r="B11" s="263">
        <v>6042</v>
      </c>
      <c r="C11" s="264">
        <v>4515</v>
      </c>
      <c r="D11" s="264">
        <v>6042</v>
      </c>
      <c r="E11" s="265">
        <f>B11+C11-D11</f>
        <v>4515</v>
      </c>
    </row>
    <row r="12" spans="1:5" ht="15">
      <c r="A12" s="260" t="s">
        <v>89</v>
      </c>
      <c r="B12" s="266">
        <f>SUM(B10:B11)</f>
        <v>6085</v>
      </c>
      <c r="C12" s="266">
        <f>SUM(C10:C11)</f>
        <v>6024</v>
      </c>
      <c r="D12" s="266">
        <f>SUM(D10:D11)</f>
        <v>6042</v>
      </c>
      <c r="E12" s="267">
        <f>SUM(E10:E11)</f>
        <v>6067</v>
      </c>
    </row>
    <row r="13" spans="1:5" ht="12.75">
      <c r="A13" s="259" t="s">
        <v>137</v>
      </c>
      <c r="B13" s="116"/>
      <c r="C13" s="257"/>
      <c r="D13" s="257"/>
      <c r="E13" s="258"/>
    </row>
    <row r="14" spans="1:5" ht="12.75">
      <c r="A14" s="297" t="s">
        <v>183</v>
      </c>
      <c r="B14" s="116">
        <v>0</v>
      </c>
      <c r="C14" s="116">
        <v>1573</v>
      </c>
      <c r="D14" s="116">
        <v>0</v>
      </c>
      <c r="E14" s="116">
        <f>B14+C14-D14</f>
        <v>1573</v>
      </c>
    </row>
    <row r="15" spans="1:5" ht="15">
      <c r="A15" s="260" t="s">
        <v>138</v>
      </c>
      <c r="B15" s="263">
        <v>6085</v>
      </c>
      <c r="C15" s="263">
        <v>4494</v>
      </c>
      <c r="D15" s="263">
        <v>6085</v>
      </c>
      <c r="E15" s="263">
        <f>B15+C15-D15</f>
        <v>4494</v>
      </c>
    </row>
    <row r="16" spans="1:5" ht="15">
      <c r="A16" s="260" t="s">
        <v>90</v>
      </c>
      <c r="B16" s="266">
        <f>SUM(B14:B15)</f>
        <v>6085</v>
      </c>
      <c r="C16" s="266">
        <f>SUM(C14:C15)</f>
        <v>6067</v>
      </c>
      <c r="D16" s="266">
        <f>SUM(D14:D15)</f>
        <v>6085</v>
      </c>
      <c r="E16" s="266">
        <f>SUM(E14:E15)</f>
        <v>6067</v>
      </c>
    </row>
    <row r="17" spans="1:5" ht="4.5" customHeight="1">
      <c r="A17" s="268"/>
      <c r="B17" s="257"/>
      <c r="C17" s="257"/>
      <c r="D17" s="257"/>
      <c r="E17" s="258"/>
    </row>
    <row r="18" spans="1:5" ht="12.75">
      <c r="A18" s="271" t="s">
        <v>139</v>
      </c>
      <c r="B18" s="257"/>
      <c r="C18" s="257"/>
      <c r="D18" s="257"/>
      <c r="E18" s="258"/>
    </row>
    <row r="19" spans="1:5" ht="12.75">
      <c r="A19" s="259" t="s">
        <v>135</v>
      </c>
      <c r="B19" s="257"/>
      <c r="C19" s="257"/>
      <c r="D19" s="257"/>
      <c r="E19" s="258"/>
    </row>
    <row r="20" spans="1:5" ht="12.75" hidden="1">
      <c r="A20" s="260" t="s">
        <v>136</v>
      </c>
      <c r="B20" s="318">
        <v>0</v>
      </c>
      <c r="C20" s="318"/>
      <c r="D20" s="318"/>
      <c r="E20" s="262">
        <f>B20+C20-D20</f>
        <v>0</v>
      </c>
    </row>
    <row r="21" spans="1:5" ht="12.75">
      <c r="A21" s="260" t="s">
        <v>136</v>
      </c>
      <c r="B21" s="116">
        <v>34819</v>
      </c>
      <c r="C21" s="318">
        <v>50</v>
      </c>
      <c r="D21" s="318">
        <v>6462</v>
      </c>
      <c r="E21" s="262">
        <f>B21+C21-D21</f>
        <v>28407</v>
      </c>
    </row>
    <row r="22" spans="1:5" ht="15">
      <c r="A22" s="297" t="s">
        <v>86</v>
      </c>
      <c r="B22" s="263">
        <v>1067</v>
      </c>
      <c r="C22" s="263">
        <v>6638</v>
      </c>
      <c r="D22" s="263">
        <v>1067</v>
      </c>
      <c r="E22" s="263">
        <f>B22+C22-D22</f>
        <v>6638</v>
      </c>
    </row>
    <row r="23" spans="1:5" ht="15">
      <c r="A23" s="260" t="s">
        <v>89</v>
      </c>
      <c r="B23" s="266">
        <f>SUM(B20:B22)</f>
        <v>35886</v>
      </c>
      <c r="C23" s="266">
        <f>SUM(C20:C22)</f>
        <v>6688</v>
      </c>
      <c r="D23" s="266">
        <f>SUM(D20:D22)</f>
        <v>7529</v>
      </c>
      <c r="E23" s="266">
        <f>SUM(E20:E22)</f>
        <v>35045</v>
      </c>
    </row>
    <row r="24" spans="1:5" ht="12.75">
      <c r="A24" s="259" t="s">
        <v>137</v>
      </c>
      <c r="B24" s="257"/>
      <c r="C24" s="257"/>
      <c r="D24" s="257"/>
      <c r="E24" s="258"/>
    </row>
    <row r="25" spans="1:5" ht="12.75">
      <c r="A25" s="220" t="s">
        <v>140</v>
      </c>
      <c r="B25" s="116">
        <v>21535</v>
      </c>
      <c r="C25" s="116">
        <v>46032</v>
      </c>
      <c r="D25" s="116">
        <v>21535</v>
      </c>
      <c r="E25" s="262">
        <f>B25+C25-D25</f>
        <v>46032</v>
      </c>
    </row>
    <row r="26" spans="1:5" ht="12.75" hidden="1">
      <c r="A26" s="297" t="s">
        <v>167</v>
      </c>
      <c r="B26" s="115">
        <v>0</v>
      </c>
      <c r="C26" s="115">
        <v>0</v>
      </c>
      <c r="D26" s="115">
        <v>0</v>
      </c>
      <c r="E26" s="65">
        <f>B26+C26-D26</f>
        <v>0</v>
      </c>
    </row>
    <row r="27" spans="1:5" ht="15">
      <c r="A27" s="260" t="s">
        <v>138</v>
      </c>
      <c r="B27" s="264">
        <v>14351</v>
      </c>
      <c r="C27" s="264">
        <v>5415</v>
      </c>
      <c r="D27" s="264">
        <v>30753</v>
      </c>
      <c r="E27" s="274">
        <f>B27+C27-D27</f>
        <v>-10987</v>
      </c>
    </row>
    <row r="28" spans="1:5" ht="15">
      <c r="A28" s="260" t="s">
        <v>90</v>
      </c>
      <c r="B28" s="266">
        <f>SUM(B25:B27)</f>
        <v>35886</v>
      </c>
      <c r="C28" s="266">
        <f>SUM(C25:C27)</f>
        <v>51447</v>
      </c>
      <c r="D28" s="266">
        <f>SUM(D25:D27)</f>
        <v>52288</v>
      </c>
      <c r="E28" s="266">
        <f>SUM(E25:E27)</f>
        <v>35045</v>
      </c>
    </row>
    <row r="29" spans="1:5" ht="4.5" customHeight="1">
      <c r="A29" s="242"/>
      <c r="B29" s="269"/>
      <c r="C29" s="269"/>
      <c r="D29" s="269"/>
      <c r="E29" s="270"/>
    </row>
    <row r="30" spans="1:5" ht="15">
      <c r="A30" s="275" t="s">
        <v>141</v>
      </c>
      <c r="B30" s="269"/>
      <c r="C30" s="269"/>
      <c r="D30" s="269"/>
      <c r="E30" s="270"/>
    </row>
    <row r="31" spans="1:5" ht="15">
      <c r="A31" s="268" t="s">
        <v>135</v>
      </c>
      <c r="B31" s="269"/>
      <c r="C31" s="269"/>
      <c r="D31" s="269"/>
      <c r="E31" s="270"/>
    </row>
    <row r="32" spans="1:5" ht="15">
      <c r="A32" s="276" t="s">
        <v>142</v>
      </c>
      <c r="B32" s="315">
        <v>343533</v>
      </c>
      <c r="C32" s="315">
        <v>353531</v>
      </c>
      <c r="D32" s="315">
        <v>343533</v>
      </c>
      <c r="E32" s="315">
        <f>B32+C32-D32</f>
        <v>353531</v>
      </c>
    </row>
    <row r="33" spans="1:5" ht="15">
      <c r="A33" s="276" t="s">
        <v>89</v>
      </c>
      <c r="B33" s="266">
        <f>B32</f>
        <v>343533</v>
      </c>
      <c r="C33" s="266">
        <f>C32</f>
        <v>353531</v>
      </c>
      <c r="D33" s="266">
        <f>D32</f>
        <v>343533</v>
      </c>
      <c r="E33" s="266">
        <f>E32</f>
        <v>353531</v>
      </c>
    </row>
    <row r="34" spans="1:5" ht="15">
      <c r="A34" s="268" t="s">
        <v>62</v>
      </c>
      <c r="B34" s="269"/>
      <c r="C34" s="269"/>
      <c r="D34" s="269"/>
      <c r="E34" s="270"/>
    </row>
    <row r="35" spans="1:5" ht="15">
      <c r="A35" s="276" t="s">
        <v>138</v>
      </c>
      <c r="B35" s="315">
        <v>343533</v>
      </c>
      <c r="C35" s="315">
        <v>353531</v>
      </c>
      <c r="D35" s="315">
        <v>343533</v>
      </c>
      <c r="E35" s="315">
        <f>B35+C35-D35</f>
        <v>353531</v>
      </c>
    </row>
    <row r="36" spans="1:5" ht="15">
      <c r="A36" s="276" t="s">
        <v>90</v>
      </c>
      <c r="B36" s="266">
        <f>B35</f>
        <v>343533</v>
      </c>
      <c r="C36" s="266">
        <f>C35</f>
        <v>353531</v>
      </c>
      <c r="D36" s="266">
        <f>D35</f>
        <v>343533</v>
      </c>
      <c r="E36" s="266">
        <f>E35</f>
        <v>353531</v>
      </c>
    </row>
    <row r="37" spans="1:5" ht="4.5" customHeight="1">
      <c r="A37" s="242"/>
      <c r="B37" s="269"/>
      <c r="C37" s="269"/>
      <c r="D37" s="269"/>
      <c r="E37" s="270"/>
    </row>
    <row r="38" spans="1:6" ht="12.75" customHeight="1">
      <c r="A38" s="271" t="s">
        <v>143</v>
      </c>
      <c r="B38" s="257"/>
      <c r="C38" s="257"/>
      <c r="D38" s="257"/>
      <c r="E38" s="258"/>
      <c r="F38" s="242"/>
    </row>
    <row r="39" spans="1:6" ht="12.75" customHeight="1">
      <c r="A39" s="259" t="s">
        <v>135</v>
      </c>
      <c r="B39" s="257"/>
      <c r="C39" s="257"/>
      <c r="D39" s="257"/>
      <c r="E39" s="258"/>
      <c r="F39" s="242"/>
    </row>
    <row r="40" spans="1:5" ht="12.75">
      <c r="A40" s="260" t="s">
        <v>136</v>
      </c>
      <c r="B40" s="261">
        <v>31138</v>
      </c>
      <c r="C40" s="261">
        <v>27805</v>
      </c>
      <c r="D40" s="261">
        <v>31138</v>
      </c>
      <c r="E40" s="262">
        <f>B40+C40-D40</f>
        <v>27805</v>
      </c>
    </row>
    <row r="41" spans="1:5" ht="12.75">
      <c r="A41" s="260" t="s">
        <v>86</v>
      </c>
      <c r="B41" s="272">
        <v>5590</v>
      </c>
      <c r="C41" s="272">
        <v>8278</v>
      </c>
      <c r="D41" s="272">
        <v>5590</v>
      </c>
      <c r="E41" s="273">
        <f>B41+C41-D41</f>
        <v>8278</v>
      </c>
    </row>
    <row r="42" spans="1:5" ht="12.75">
      <c r="A42" s="260" t="s">
        <v>88</v>
      </c>
      <c r="B42" s="272">
        <v>2</v>
      </c>
      <c r="C42" s="272">
        <v>1</v>
      </c>
      <c r="D42" s="272">
        <v>2</v>
      </c>
      <c r="E42" s="273">
        <f>B42+C42-D42</f>
        <v>1</v>
      </c>
    </row>
    <row r="43" spans="1:5" ht="12.75">
      <c r="A43" s="297" t="s">
        <v>159</v>
      </c>
      <c r="B43" s="272">
        <v>13</v>
      </c>
      <c r="C43" s="272">
        <v>12</v>
      </c>
      <c r="D43" s="272">
        <v>13</v>
      </c>
      <c r="E43" s="273">
        <f>B43+C43-D43</f>
        <v>12</v>
      </c>
    </row>
    <row r="44" spans="1:5" ht="15">
      <c r="A44" s="260" t="s">
        <v>142</v>
      </c>
      <c r="B44" s="264">
        <v>504</v>
      </c>
      <c r="C44" s="264">
        <v>557</v>
      </c>
      <c r="D44" s="264">
        <v>504</v>
      </c>
      <c r="E44" s="274">
        <f>B44+C44-D44</f>
        <v>557</v>
      </c>
    </row>
    <row r="45" spans="1:5" ht="15">
      <c r="A45" s="260" t="s">
        <v>89</v>
      </c>
      <c r="B45" s="266">
        <f>SUM(B40:B44)</f>
        <v>37247</v>
      </c>
      <c r="C45" s="266">
        <f>SUM(C40:C44)</f>
        <v>36653</v>
      </c>
      <c r="D45" s="266">
        <f>SUM(D40:D44)</f>
        <v>37247</v>
      </c>
      <c r="E45" s="266">
        <f>SUM(E40:E44)</f>
        <v>36653</v>
      </c>
    </row>
    <row r="46" spans="1:5" ht="12.75">
      <c r="A46" s="259" t="s">
        <v>137</v>
      </c>
      <c r="B46" s="257"/>
      <c r="C46" s="257"/>
      <c r="D46" s="257"/>
      <c r="E46" s="258"/>
    </row>
    <row r="47" spans="1:5" ht="12.75">
      <c r="A47" s="260" t="s">
        <v>140</v>
      </c>
      <c r="B47" s="261">
        <v>625</v>
      </c>
      <c r="C47" s="261">
        <v>0</v>
      </c>
      <c r="D47" s="261">
        <v>625</v>
      </c>
      <c r="E47" s="262">
        <f>B47+C47-D47</f>
        <v>0</v>
      </c>
    </row>
    <row r="48" spans="1:5" ht="12.75" hidden="1">
      <c r="A48" s="337" t="s">
        <v>185</v>
      </c>
      <c r="B48" s="338">
        <v>0</v>
      </c>
      <c r="C48" s="338">
        <v>0</v>
      </c>
      <c r="D48" s="338">
        <v>0</v>
      </c>
      <c r="E48" s="273">
        <f>B48+C48-D48</f>
        <v>0</v>
      </c>
    </row>
    <row r="49" spans="1:5" ht="15">
      <c r="A49" s="260" t="s">
        <v>138</v>
      </c>
      <c r="B49" s="264">
        <v>36622</v>
      </c>
      <c r="C49" s="264">
        <v>36653</v>
      </c>
      <c r="D49" s="264">
        <v>36622</v>
      </c>
      <c r="E49" s="274">
        <f>B49+C49-D49</f>
        <v>36653</v>
      </c>
    </row>
    <row r="50" spans="1:5" ht="15">
      <c r="A50" s="260" t="s">
        <v>90</v>
      </c>
      <c r="B50" s="266">
        <f>SUM(B47:B49)</f>
        <v>37247</v>
      </c>
      <c r="C50" s="266">
        <f>SUM(C47:C49)</f>
        <v>36653</v>
      </c>
      <c r="D50" s="266">
        <f>SUM(D47:D49)</f>
        <v>37247</v>
      </c>
      <c r="E50" s="266">
        <f>SUM(E47:E49)</f>
        <v>36653</v>
      </c>
    </row>
    <row r="51" spans="1:6" ht="15">
      <c r="A51" s="242"/>
      <c r="B51" s="277"/>
      <c r="C51" s="277"/>
      <c r="D51" s="277"/>
      <c r="E51" s="343" t="s">
        <v>144</v>
      </c>
      <c r="F51" s="344"/>
    </row>
    <row r="52" spans="1:5" ht="15">
      <c r="A52" s="242"/>
      <c r="B52" s="269"/>
      <c r="C52" s="269"/>
      <c r="D52" s="269"/>
      <c r="E52" s="270"/>
    </row>
    <row r="53" spans="1:5" ht="3.75" customHeight="1">
      <c r="A53" s="242"/>
      <c r="B53" s="269"/>
      <c r="C53" s="269"/>
      <c r="D53" s="269"/>
      <c r="E53" s="270"/>
    </row>
    <row r="54" spans="1:5" ht="12.75">
      <c r="A54" s="268"/>
      <c r="B54" s="257"/>
      <c r="C54" s="257"/>
      <c r="D54" s="257"/>
      <c r="E54" s="258"/>
    </row>
    <row r="55" spans="1:5" ht="12.75">
      <c r="A55" s="278"/>
      <c r="B55" s="257"/>
      <c r="C55" s="257"/>
      <c r="D55" s="257"/>
      <c r="E55" s="279"/>
    </row>
    <row r="56" spans="1:5" ht="12.75">
      <c r="A56" s="280"/>
      <c r="B56" s="257"/>
      <c r="C56" s="257"/>
      <c r="D56" s="257"/>
      <c r="E56" s="279"/>
    </row>
    <row r="57" spans="1:5" ht="15">
      <c r="A57" s="242"/>
      <c r="B57" s="269"/>
      <c r="C57" s="269"/>
      <c r="D57" s="269"/>
      <c r="E57" s="281"/>
    </row>
    <row r="58" spans="1:5" ht="15">
      <c r="A58" s="242"/>
      <c r="B58" s="269"/>
      <c r="C58" s="269"/>
      <c r="D58" s="269"/>
      <c r="E58" s="281"/>
    </row>
    <row r="59" spans="1:5" ht="3.75" customHeight="1">
      <c r="A59" s="242"/>
      <c r="B59" s="269"/>
      <c r="C59" s="269"/>
      <c r="D59" s="269"/>
      <c r="E59" s="281"/>
    </row>
    <row r="60" spans="1:5" ht="12.75">
      <c r="A60" s="268"/>
      <c r="B60" s="257"/>
      <c r="C60" s="257"/>
      <c r="D60" s="257"/>
      <c r="E60" s="279"/>
    </row>
    <row r="61" spans="1:5" ht="12.75">
      <c r="A61" s="280"/>
      <c r="B61" s="257"/>
      <c r="C61" s="257"/>
      <c r="D61" s="257"/>
      <c r="E61" s="279"/>
    </row>
    <row r="62" spans="1:5" ht="15">
      <c r="A62" s="282"/>
      <c r="B62" s="269"/>
      <c r="C62" s="269"/>
      <c r="D62" s="269"/>
      <c r="E62" s="281"/>
    </row>
    <row r="63" spans="1:5" ht="15">
      <c r="A63" s="242"/>
      <c r="B63" s="269"/>
      <c r="C63" s="269"/>
      <c r="D63" s="269"/>
      <c r="E63" s="281"/>
    </row>
    <row r="64" spans="1:5" ht="3.75" customHeight="1">
      <c r="A64" s="242"/>
      <c r="B64" s="269"/>
      <c r="C64" s="269"/>
      <c r="D64" s="269"/>
      <c r="E64" s="281"/>
    </row>
    <row r="65" spans="1:5" ht="12.75">
      <c r="A65" s="268"/>
      <c r="B65" s="257"/>
      <c r="C65" s="257"/>
      <c r="D65" s="257"/>
      <c r="E65" s="279"/>
    </row>
    <row r="66" spans="1:5" ht="12.75">
      <c r="A66" s="278"/>
      <c r="B66" s="257"/>
      <c r="C66" s="257"/>
      <c r="D66" s="257"/>
      <c r="E66" s="279"/>
    </row>
    <row r="67" spans="1:5" ht="12.75">
      <c r="A67" s="280"/>
      <c r="B67" s="257"/>
      <c r="C67" s="257"/>
      <c r="D67" s="257"/>
      <c r="E67" s="279"/>
    </row>
    <row r="68" spans="1:5" ht="12.75">
      <c r="A68" s="242"/>
      <c r="B68" s="261"/>
      <c r="C68" s="261"/>
      <c r="D68" s="261"/>
      <c r="E68" s="283"/>
    </row>
    <row r="69" spans="1:5" ht="12.75">
      <c r="A69" s="242"/>
      <c r="B69" s="284"/>
      <c r="C69" s="284"/>
      <c r="D69" s="284"/>
      <c r="E69" s="285"/>
    </row>
    <row r="70" spans="1:5" ht="15">
      <c r="A70" s="242"/>
      <c r="B70" s="264"/>
      <c r="C70" s="264"/>
      <c r="D70" s="264"/>
      <c r="E70" s="286"/>
    </row>
    <row r="71" spans="1:5" ht="15">
      <c r="A71" s="242"/>
      <c r="B71" s="269"/>
      <c r="C71" s="269"/>
      <c r="D71" s="269"/>
      <c r="E71" s="281"/>
    </row>
    <row r="72" spans="1:5" ht="3.75" customHeight="1">
      <c r="A72" s="242"/>
      <c r="B72" s="269"/>
      <c r="C72" s="269"/>
      <c r="D72" s="269"/>
      <c r="E72" s="281"/>
    </row>
    <row r="73" spans="1:5" ht="12.75">
      <c r="A73" s="268"/>
      <c r="B73" s="257"/>
      <c r="C73" s="257"/>
      <c r="D73" s="257"/>
      <c r="E73" s="279"/>
    </row>
    <row r="74" spans="1:5" ht="12.75">
      <c r="A74" s="280"/>
      <c r="B74" s="257"/>
      <c r="C74" s="257"/>
      <c r="D74" s="257"/>
      <c r="E74" s="279"/>
    </row>
    <row r="75" spans="1:5" ht="12.75">
      <c r="A75" s="242"/>
      <c r="B75" s="261"/>
      <c r="C75" s="261"/>
      <c r="D75" s="261"/>
      <c r="E75" s="283"/>
    </row>
    <row r="76" spans="1:5" ht="15">
      <c r="A76" s="242"/>
      <c r="B76" s="264"/>
      <c r="C76" s="264"/>
      <c r="D76" s="264"/>
      <c r="E76" s="286"/>
    </row>
    <row r="77" spans="1:5" ht="15">
      <c r="A77" s="242"/>
      <c r="B77" s="269"/>
      <c r="C77" s="269"/>
      <c r="D77" s="269"/>
      <c r="E77" s="281"/>
    </row>
    <row r="78" spans="1:5" ht="3.75" customHeight="1">
      <c r="A78" s="242"/>
      <c r="B78" s="269"/>
      <c r="C78" s="269"/>
      <c r="D78" s="269"/>
      <c r="E78" s="281"/>
    </row>
    <row r="79" spans="1:5" ht="8.25" customHeight="1">
      <c r="A79" s="242"/>
      <c r="B79" s="269"/>
      <c r="C79" s="269"/>
      <c r="D79" s="269"/>
      <c r="E79" s="281"/>
    </row>
    <row r="80" spans="1:6" ht="12.75" customHeight="1">
      <c r="A80" s="268"/>
      <c r="B80" s="257"/>
      <c r="C80" s="257"/>
      <c r="D80" s="257"/>
      <c r="E80" s="279"/>
      <c r="F80" s="242"/>
    </row>
    <row r="81" spans="1:6" ht="12.75" customHeight="1">
      <c r="A81" s="268"/>
      <c r="B81" s="257"/>
      <c r="C81" s="257"/>
      <c r="D81" s="257"/>
      <c r="E81" s="279"/>
      <c r="F81" s="242"/>
    </row>
    <row r="82" spans="1:6" ht="12.75" customHeight="1">
      <c r="A82" s="268"/>
      <c r="B82" s="257"/>
      <c r="C82" s="257"/>
      <c r="D82" s="257"/>
      <c r="E82" s="279"/>
      <c r="F82" s="242"/>
    </row>
    <row r="83" spans="1:5" ht="12.75">
      <c r="A83" s="287"/>
      <c r="B83" s="257"/>
      <c r="C83" s="257"/>
      <c r="D83" s="257"/>
      <c r="E83" s="279"/>
    </row>
    <row r="84" spans="1:5" ht="12.75">
      <c r="A84" s="280"/>
      <c r="B84" s="257"/>
      <c r="C84" s="257"/>
      <c r="D84" s="257"/>
      <c r="E84" s="279"/>
    </row>
    <row r="85" spans="1:5" ht="12.75">
      <c r="A85" s="242"/>
      <c r="B85" s="261"/>
      <c r="C85" s="261"/>
      <c r="D85" s="261"/>
      <c r="E85" s="283"/>
    </row>
    <row r="86" spans="1:5" ht="12.75">
      <c r="A86" s="242"/>
      <c r="B86" s="272"/>
      <c r="C86" s="272"/>
      <c r="D86" s="272"/>
      <c r="E86" s="285"/>
    </row>
    <row r="87" spans="1:5" ht="12.75">
      <c r="A87" s="242"/>
      <c r="B87" s="272"/>
      <c r="C87" s="272"/>
      <c r="D87" s="272"/>
      <c r="E87" s="285"/>
    </row>
    <row r="88" spans="1:5" ht="12.75">
      <c r="A88" s="242"/>
      <c r="B88" s="272"/>
      <c r="C88" s="272"/>
      <c r="D88" s="272"/>
      <c r="E88" s="285"/>
    </row>
    <row r="89" spans="1:5" ht="12.75">
      <c r="A89" s="242"/>
      <c r="B89" s="272"/>
      <c r="C89" s="272"/>
      <c r="D89" s="272"/>
      <c r="E89" s="285"/>
    </row>
    <row r="90" spans="1:5" ht="12.75">
      <c r="A90" s="242"/>
      <c r="B90" s="272"/>
      <c r="C90" s="272"/>
      <c r="D90" s="272"/>
      <c r="E90" s="285"/>
    </row>
    <row r="91" spans="1:5" ht="12.75">
      <c r="A91" s="242"/>
      <c r="B91" s="272"/>
      <c r="C91" s="272"/>
      <c r="D91" s="272"/>
      <c r="E91" s="285"/>
    </row>
    <row r="92" spans="1:5" ht="12.75">
      <c r="A92" s="242"/>
      <c r="B92" s="272"/>
      <c r="C92" s="272"/>
      <c r="D92" s="272"/>
      <c r="E92" s="285"/>
    </row>
    <row r="93" spans="1:5" ht="15">
      <c r="A93" s="242"/>
      <c r="B93" s="264"/>
      <c r="C93" s="264"/>
      <c r="D93" s="264"/>
      <c r="E93" s="286"/>
    </row>
    <row r="94" spans="1:5" ht="15">
      <c r="A94" s="288"/>
      <c r="B94" s="289"/>
      <c r="C94" s="289"/>
      <c r="D94" s="289"/>
      <c r="E94" s="290"/>
    </row>
    <row r="95" spans="1:5" ht="3.75" customHeight="1">
      <c r="A95" s="291"/>
      <c r="B95" s="289"/>
      <c r="C95" s="289"/>
      <c r="D95" s="289"/>
      <c r="E95" s="290"/>
    </row>
    <row r="96" spans="1:5" ht="12.75">
      <c r="A96" s="268"/>
      <c r="B96" s="257"/>
      <c r="C96" s="257"/>
      <c r="D96" s="257"/>
      <c r="E96" s="279"/>
    </row>
    <row r="97" spans="1:5" ht="12.75">
      <c r="A97" s="280"/>
      <c r="B97" s="257"/>
      <c r="C97" s="257"/>
      <c r="D97" s="257"/>
      <c r="E97" s="279"/>
    </row>
    <row r="98" spans="1:5" ht="12.75">
      <c r="A98" s="242"/>
      <c r="B98" s="261"/>
      <c r="C98" s="261"/>
      <c r="D98" s="261"/>
      <c r="E98" s="283"/>
    </row>
    <row r="99" spans="1:5" ht="12.75">
      <c r="A99" s="242"/>
      <c r="B99" s="272"/>
      <c r="C99" s="272"/>
      <c r="D99" s="272"/>
      <c r="E99" s="285"/>
    </row>
    <row r="100" spans="1:5" ht="12.75">
      <c r="A100" s="282"/>
      <c r="B100" s="272"/>
      <c r="C100" s="272"/>
      <c r="D100" s="272"/>
      <c r="E100" s="285"/>
    </row>
    <row r="101" spans="1:5" ht="15">
      <c r="A101" s="242"/>
      <c r="B101" s="264"/>
      <c r="C101" s="264"/>
      <c r="D101" s="264"/>
      <c r="E101" s="286"/>
    </row>
    <row r="102" spans="1:5" ht="15">
      <c r="A102" s="288"/>
      <c r="B102" s="289"/>
      <c r="C102" s="289"/>
      <c r="D102" s="289"/>
      <c r="E102" s="290"/>
    </row>
    <row r="103" spans="1:5" ht="3.75" customHeight="1">
      <c r="A103" s="291"/>
      <c r="B103" s="289"/>
      <c r="C103" s="289"/>
      <c r="D103" s="289"/>
      <c r="E103" s="289"/>
    </row>
    <row r="104" spans="1:5" ht="22.5" customHeight="1">
      <c r="A104" s="291"/>
      <c r="B104" s="289"/>
      <c r="C104" s="289"/>
      <c r="D104" s="289"/>
      <c r="E104" s="289"/>
    </row>
    <row r="105" spans="1:5" ht="22.5" customHeight="1">
      <c r="A105" s="291"/>
      <c r="B105" s="289"/>
      <c r="C105" s="289"/>
      <c r="D105" s="289"/>
      <c r="E105" s="289"/>
    </row>
    <row r="106" spans="1:5" ht="22.5" customHeight="1">
      <c r="A106" s="291"/>
      <c r="B106" s="289"/>
      <c r="C106" s="289"/>
      <c r="D106" s="289"/>
      <c r="E106" s="289"/>
    </row>
    <row r="107" spans="1:5" ht="22.5" customHeight="1">
      <c r="A107" s="291"/>
      <c r="B107" s="289"/>
      <c r="C107" s="289"/>
      <c r="D107" s="289"/>
      <c r="E107" s="289"/>
    </row>
    <row r="108" spans="1:5" ht="22.5" customHeight="1">
      <c r="A108" s="291"/>
      <c r="B108" s="289"/>
      <c r="C108" s="289"/>
      <c r="D108" s="289"/>
      <c r="E108" s="289"/>
    </row>
    <row r="109" spans="1:5" ht="22.5" customHeight="1">
      <c r="A109" s="291"/>
      <c r="B109" s="289"/>
      <c r="C109" s="289"/>
      <c r="D109" s="289"/>
      <c r="E109" s="289"/>
    </row>
    <row r="110" spans="1:5" ht="27.75" customHeight="1">
      <c r="A110" s="291"/>
      <c r="B110" s="289"/>
      <c r="C110" s="289"/>
      <c r="D110" s="289"/>
      <c r="E110" s="289"/>
    </row>
    <row r="111" spans="1:5" ht="22.5" customHeight="1">
      <c r="A111" s="291"/>
      <c r="B111" s="289"/>
      <c r="C111" s="289"/>
      <c r="D111" s="289"/>
      <c r="E111" s="289"/>
    </row>
    <row r="112" spans="1:5" ht="26.25" customHeight="1">
      <c r="A112" s="291"/>
      <c r="B112" s="289"/>
      <c r="C112" s="289"/>
      <c r="D112" s="289"/>
      <c r="E112" s="289"/>
    </row>
    <row r="113" spans="1:5" ht="23.25" customHeight="1">
      <c r="A113" s="291"/>
      <c r="B113" s="289"/>
      <c r="C113" s="289"/>
      <c r="D113" s="289"/>
      <c r="E113" s="289"/>
    </row>
    <row r="114" spans="1:5" ht="21.75" customHeight="1">
      <c r="A114" s="291"/>
      <c r="B114" s="289"/>
      <c r="C114" s="289"/>
      <c r="D114" s="289"/>
      <c r="E114" s="289"/>
    </row>
    <row r="115" spans="1:6" ht="24" customHeight="1">
      <c r="A115" s="268"/>
      <c r="B115" s="257"/>
      <c r="C115" s="257"/>
      <c r="D115" s="257"/>
      <c r="E115" s="257"/>
      <c r="F115" s="242"/>
    </row>
    <row r="116" spans="1:5" ht="12.75">
      <c r="A116" s="268"/>
      <c r="B116" s="257"/>
      <c r="C116" s="257"/>
      <c r="D116" s="257"/>
      <c r="E116" s="257"/>
    </row>
    <row r="118" spans="1:5" ht="12.75">
      <c r="A118" s="268"/>
      <c r="B118" s="257"/>
      <c r="C118" s="257"/>
      <c r="D118" s="257"/>
      <c r="E118" s="257"/>
    </row>
    <row r="119" spans="1:5" ht="12.75">
      <c r="A119" s="268"/>
      <c r="B119" s="257"/>
      <c r="C119" s="257"/>
      <c r="D119" s="257"/>
      <c r="E119" s="257"/>
    </row>
    <row r="120" spans="1:5" ht="12.75">
      <c r="A120" s="268"/>
      <c r="B120" s="257"/>
      <c r="C120" s="257"/>
      <c r="D120" s="257"/>
      <c r="E120" s="257"/>
    </row>
    <row r="121" spans="1:5" ht="12.75">
      <c r="A121" s="268"/>
      <c r="B121" s="257"/>
      <c r="C121" s="257"/>
      <c r="D121" s="257"/>
      <c r="E121" s="257"/>
    </row>
    <row r="122" spans="1:5" ht="12.75">
      <c r="A122" s="268"/>
      <c r="B122" s="257"/>
      <c r="C122" s="257"/>
      <c r="D122" s="257"/>
      <c r="E122" s="257"/>
    </row>
    <row r="123" spans="1:5" ht="12.75">
      <c r="A123" s="268"/>
      <c r="B123" s="257"/>
      <c r="C123" s="257"/>
      <c r="D123" s="257"/>
      <c r="E123" s="257"/>
    </row>
    <row r="124" spans="1:5" ht="12.75">
      <c r="A124" s="268"/>
      <c r="B124" s="257"/>
      <c r="C124" s="257"/>
      <c r="D124" s="257"/>
      <c r="E124" s="257"/>
    </row>
    <row r="125" spans="1:5" ht="12.75">
      <c r="A125" s="268"/>
      <c r="B125" s="257"/>
      <c r="C125" s="257"/>
      <c r="D125" s="257"/>
      <c r="E125" s="257"/>
    </row>
    <row r="126" spans="1:5" ht="12.75">
      <c r="A126" s="268"/>
      <c r="B126" s="257"/>
      <c r="C126" s="257"/>
      <c r="D126" s="257"/>
      <c r="E126" s="257"/>
    </row>
    <row r="127" spans="1:5" ht="12.75">
      <c r="A127" s="268"/>
      <c r="B127" s="257"/>
      <c r="C127" s="257"/>
      <c r="D127" s="257"/>
      <c r="E127" s="257"/>
    </row>
    <row r="128" spans="1:5" ht="12.75">
      <c r="A128" s="268"/>
      <c r="B128" s="257"/>
      <c r="C128" s="257"/>
      <c r="D128" s="257"/>
      <c r="E128" s="257"/>
    </row>
    <row r="129" spans="1:5" ht="12.75">
      <c r="A129" s="268"/>
      <c r="B129" s="257"/>
      <c r="C129" s="257"/>
      <c r="D129" s="257"/>
      <c r="E129" s="257"/>
    </row>
    <row r="130" spans="1:5" ht="12.75">
      <c r="A130" s="268"/>
      <c r="B130" s="257"/>
      <c r="C130" s="257"/>
      <c r="D130" s="257"/>
      <c r="E130" s="257"/>
    </row>
    <row r="131" spans="1:5" ht="12.75">
      <c r="A131" s="268"/>
      <c r="B131" s="257"/>
      <c r="C131" s="257"/>
      <c r="D131" s="257"/>
      <c r="E131" s="257"/>
    </row>
    <row r="132" spans="1:5" ht="12.75">
      <c r="A132" s="268"/>
      <c r="B132" s="257"/>
      <c r="C132" s="257"/>
      <c r="D132" s="257"/>
      <c r="E132" s="257"/>
    </row>
    <row r="133" spans="1:5" ht="12.75">
      <c r="A133" s="268"/>
      <c r="B133" s="257"/>
      <c r="C133" s="257"/>
      <c r="D133" s="257"/>
      <c r="E133" s="257"/>
    </row>
    <row r="134" spans="1:5" ht="12.75">
      <c r="A134" s="268"/>
      <c r="B134" s="257"/>
      <c r="C134" s="257"/>
      <c r="D134" s="257"/>
      <c r="E134" s="257"/>
    </row>
    <row r="135" spans="1:5" ht="12.75">
      <c r="A135" s="268"/>
      <c r="B135" s="257"/>
      <c r="C135" s="257"/>
      <c r="D135" s="257"/>
      <c r="E135" s="257"/>
    </row>
    <row r="136" spans="1:5" ht="12.75">
      <c r="A136" s="268"/>
      <c r="B136" s="257"/>
      <c r="C136" s="257"/>
      <c r="D136" s="257"/>
      <c r="E136" s="257"/>
    </row>
    <row r="137" spans="1:5" ht="12.75">
      <c r="A137" s="268"/>
      <c r="B137" s="257"/>
      <c r="C137" s="257"/>
      <c r="D137" s="257"/>
      <c r="E137" s="257"/>
    </row>
    <row r="138" spans="1:5" ht="12.75">
      <c r="A138" s="268"/>
      <c r="B138" s="257"/>
      <c r="C138" s="257"/>
      <c r="D138" s="257"/>
      <c r="E138" s="257"/>
    </row>
    <row r="139" spans="1:5" ht="12.75">
      <c r="A139" s="268"/>
      <c r="B139" s="257"/>
      <c r="C139" s="257"/>
      <c r="D139" s="257"/>
      <c r="E139" s="257"/>
    </row>
    <row r="140" spans="1:5" ht="12.75">
      <c r="A140" s="268"/>
      <c r="B140" s="257"/>
      <c r="C140" s="257"/>
      <c r="D140" s="257"/>
      <c r="E140" s="257"/>
    </row>
    <row r="141" spans="1:5" ht="12.75">
      <c r="A141" s="268"/>
      <c r="B141" s="257"/>
      <c r="C141" s="257"/>
      <c r="D141" s="257"/>
      <c r="E141" s="257"/>
    </row>
    <row r="142" spans="1:5" ht="12.75">
      <c r="A142" s="268"/>
      <c r="B142" s="257"/>
      <c r="C142" s="257"/>
      <c r="D142" s="257"/>
      <c r="E142" s="257"/>
    </row>
    <row r="143" spans="1:5" ht="12.75">
      <c r="A143" s="268"/>
      <c r="B143" s="257"/>
      <c r="C143" s="257"/>
      <c r="D143" s="257"/>
      <c r="E143" s="257"/>
    </row>
    <row r="144" spans="1:5" ht="12.75">
      <c r="A144" s="268"/>
      <c r="B144" s="257"/>
      <c r="C144" s="257"/>
      <c r="D144" s="257"/>
      <c r="E144" s="257"/>
    </row>
    <row r="145" spans="1:5" ht="12.75">
      <c r="A145" s="268"/>
      <c r="B145" s="257"/>
      <c r="C145" s="257"/>
      <c r="D145" s="257"/>
      <c r="E145" s="257"/>
    </row>
    <row r="146" spans="1:5" ht="12.75">
      <c r="A146" s="268"/>
      <c r="B146" s="257"/>
      <c r="C146" s="257"/>
      <c r="D146" s="257"/>
      <c r="E146" s="257"/>
    </row>
  </sheetData>
  <sheetProtection/>
  <mergeCells count="1">
    <mergeCell ref="E51:F51"/>
  </mergeCells>
  <conditionalFormatting sqref="B28:E28">
    <cfRule type="expression" priority="1" dxfId="0" stopIfTrue="1">
      <formula>$B23&lt;&gt;$B$28</formula>
    </cfRule>
  </conditionalFormatting>
  <printOptions/>
  <pageMargins left="0.6" right="0.6" top="0.5" bottom="0.5" header="0.25" footer="0.33"/>
  <pageSetup firstPageNumber="135" useFirstPageNumber="1" horizontalDpi="300" verticalDpi="300" orientation="portrait" r:id="rId2"/>
  <headerFooter alignWithMargins="0">
    <oddHeader>&amp;L&amp;"Times New Roman,Italic"&amp;12&amp;U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Roman,Bold"&amp;P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81"/>
  <sheetViews>
    <sheetView showGridLines="0" tabSelected="1" zoomScalePageLayoutView="0" workbookViewId="0" topLeftCell="A1">
      <selection activeCell="B21" sqref="B21"/>
    </sheetView>
  </sheetViews>
  <sheetFormatPr defaultColWidth="9.83203125" defaultRowHeight="12.75"/>
  <cols>
    <col min="1" max="1" width="44.83203125" style="243" customWidth="1"/>
    <col min="2" max="2" width="13.66015625" style="243" customWidth="1"/>
    <col min="3" max="3" width="13.5" style="243" customWidth="1"/>
    <col min="4" max="4" width="14.83203125" style="243" customWidth="1"/>
    <col min="5" max="5" width="16.66015625" style="243" customWidth="1"/>
    <col min="6" max="6" width="4.5" style="243" customWidth="1"/>
    <col min="7" max="16384" width="9.83203125" style="243" customWidth="1"/>
  </cols>
  <sheetData>
    <row r="1" spans="1:7" ht="20.25">
      <c r="A1" s="241" t="s">
        <v>129</v>
      </c>
      <c r="B1" s="242"/>
      <c r="C1" s="242"/>
      <c r="D1" s="242"/>
      <c r="E1" s="292" t="s">
        <v>145</v>
      </c>
      <c r="G1" s="244"/>
    </row>
    <row r="2" spans="1:5" ht="20.25">
      <c r="A2" s="245" t="s">
        <v>130</v>
      </c>
      <c r="B2" s="247"/>
      <c r="E2" s="326"/>
    </row>
    <row r="3" spans="1:4" ht="15.75">
      <c r="A3" s="248" t="s">
        <v>181</v>
      </c>
      <c r="B3" s="249"/>
      <c r="C3" s="249"/>
      <c r="D3" s="249"/>
    </row>
    <row r="4" spans="1:6" ht="15.75">
      <c r="A4" s="251" t="s">
        <v>2</v>
      </c>
      <c r="B4" s="252"/>
      <c r="C4" s="252"/>
      <c r="D4" s="252"/>
      <c r="E4" s="252"/>
      <c r="F4" s="252"/>
    </row>
    <row r="5" spans="1:5" ht="15.75">
      <c r="A5" s="248"/>
      <c r="B5" s="249"/>
      <c r="C5" s="249"/>
      <c r="D5" s="249"/>
      <c r="E5" s="249"/>
    </row>
    <row r="6" spans="1:5" ht="15.75">
      <c r="A6" s="251"/>
      <c r="B6" s="249"/>
      <c r="C6" s="249"/>
      <c r="D6" s="249"/>
      <c r="E6" s="249"/>
    </row>
    <row r="7" spans="1:5" ht="9.75" customHeight="1">
      <c r="A7" s="249"/>
      <c r="B7" s="249"/>
      <c r="C7" s="249"/>
      <c r="D7" s="249"/>
      <c r="E7" s="249"/>
    </row>
    <row r="8" spans="1:5" ht="15.75">
      <c r="A8" s="249"/>
      <c r="B8" s="253" t="s">
        <v>132</v>
      </c>
      <c r="C8" s="249"/>
      <c r="D8" s="249"/>
      <c r="E8" s="254" t="s">
        <v>132</v>
      </c>
    </row>
    <row r="9" spans="1:5" ht="12.75">
      <c r="A9" s="242"/>
      <c r="B9" s="255" t="s">
        <v>182</v>
      </c>
      <c r="C9" s="255" t="s">
        <v>93</v>
      </c>
      <c r="D9" s="255" t="s">
        <v>133</v>
      </c>
      <c r="E9" s="255" t="s">
        <v>179</v>
      </c>
    </row>
    <row r="10" spans="1:7" ht="15">
      <c r="A10" s="242"/>
      <c r="B10" s="293"/>
      <c r="C10" s="294"/>
      <c r="D10" s="294"/>
      <c r="E10" s="295"/>
      <c r="G10" s="242"/>
    </row>
    <row r="11" spans="1:5" ht="12.75">
      <c r="A11" s="271" t="s">
        <v>84</v>
      </c>
      <c r="B11" s="257"/>
      <c r="C11" s="257"/>
      <c r="D11" s="257"/>
      <c r="E11" s="258"/>
    </row>
    <row r="12" spans="1:5" ht="12.75">
      <c r="A12" s="259" t="s">
        <v>135</v>
      </c>
      <c r="B12" s="257"/>
      <c r="C12" s="257"/>
      <c r="D12" s="257"/>
      <c r="E12" s="258"/>
    </row>
    <row r="13" spans="1:5" ht="12.75">
      <c r="A13" s="260" t="s">
        <v>136</v>
      </c>
      <c r="B13" s="261">
        <v>61292</v>
      </c>
      <c r="C13" s="261">
        <v>80712</v>
      </c>
      <c r="D13" s="318">
        <v>61292</v>
      </c>
      <c r="E13" s="262">
        <f>B13+C13-D13</f>
        <v>80712</v>
      </c>
    </row>
    <row r="14" spans="1:5" ht="12.75">
      <c r="A14" s="260" t="s">
        <v>88</v>
      </c>
      <c r="B14" s="332">
        <v>8</v>
      </c>
      <c r="C14" s="332">
        <v>5</v>
      </c>
      <c r="D14" s="332">
        <v>8</v>
      </c>
      <c r="E14" s="273">
        <f>B14+C14-D14</f>
        <v>5</v>
      </c>
    </row>
    <row r="15" spans="1:5" ht="15">
      <c r="A15" s="297" t="s">
        <v>142</v>
      </c>
      <c r="B15" s="264">
        <v>20361</v>
      </c>
      <c r="C15" s="264">
        <v>26086</v>
      </c>
      <c r="D15" s="264">
        <v>20361</v>
      </c>
      <c r="E15" s="274">
        <f>B15+C15-D15</f>
        <v>26086</v>
      </c>
    </row>
    <row r="16" spans="1:5" ht="15">
      <c r="A16" s="260" t="s">
        <v>89</v>
      </c>
      <c r="B16" s="266">
        <f>SUM(B13:B15)</f>
        <v>81661</v>
      </c>
      <c r="C16" s="266">
        <f>SUM(C13:C15)</f>
        <v>106803</v>
      </c>
      <c r="D16" s="266">
        <f>SUM(D13:D15)</f>
        <v>81661</v>
      </c>
      <c r="E16" s="266">
        <f>SUM(E13:E15)</f>
        <v>106803</v>
      </c>
    </row>
    <row r="17" spans="1:5" ht="12.75">
      <c r="A17" s="268" t="s">
        <v>62</v>
      </c>
      <c r="B17" s="257"/>
      <c r="C17" s="336" t="s">
        <v>184</v>
      </c>
      <c r="D17" s="257"/>
      <c r="E17" s="258"/>
    </row>
    <row r="18" spans="1:5" ht="12.75">
      <c r="A18" s="260" t="s">
        <v>140</v>
      </c>
      <c r="B18" s="116">
        <v>542</v>
      </c>
      <c r="C18" s="116">
        <v>577</v>
      </c>
      <c r="D18" s="116">
        <v>542</v>
      </c>
      <c r="E18" s="330">
        <f>B18+C18-D18</f>
        <v>577</v>
      </c>
    </row>
    <row r="19" spans="1:5" ht="15">
      <c r="A19" s="276" t="s">
        <v>138</v>
      </c>
      <c r="B19" s="8">
        <v>81119</v>
      </c>
      <c r="C19" s="8">
        <v>106226</v>
      </c>
      <c r="D19" s="8">
        <v>81119</v>
      </c>
      <c r="E19" s="66">
        <f>B19+C19-D19</f>
        <v>106226</v>
      </c>
    </row>
    <row r="20" spans="1:5" ht="15">
      <c r="A20" s="276" t="s">
        <v>90</v>
      </c>
      <c r="B20" s="266">
        <f>SUM(B18:B19)</f>
        <v>81661</v>
      </c>
      <c r="C20" s="266">
        <f>SUM(C18:C19)</f>
        <v>106803</v>
      </c>
      <c r="D20" s="266">
        <f>SUM(D18:D19)</f>
        <v>81661</v>
      </c>
      <c r="E20" s="266">
        <f>SUM(E18:E19)</f>
        <v>106803</v>
      </c>
    </row>
    <row r="21" spans="1:5" ht="4.5" customHeight="1">
      <c r="A21" s="242"/>
      <c r="B21" s="269"/>
      <c r="C21" s="269"/>
      <c r="D21" s="269"/>
      <c r="E21" s="281"/>
    </row>
    <row r="22" spans="1:6" ht="12.75" customHeight="1">
      <c r="A22" s="256" t="s">
        <v>146</v>
      </c>
      <c r="B22" s="257"/>
      <c r="C22" s="257"/>
      <c r="D22" s="257"/>
      <c r="E22" s="279"/>
      <c r="F22" s="242"/>
    </row>
    <row r="23" spans="1:6" ht="12.75" customHeight="1">
      <c r="A23" s="259" t="s">
        <v>135</v>
      </c>
      <c r="B23" s="257"/>
      <c r="C23" s="257"/>
      <c r="D23" s="257"/>
      <c r="E23" s="279"/>
      <c r="F23" s="242"/>
    </row>
    <row r="24" spans="1:6" ht="12.75" customHeight="1">
      <c r="A24" s="260" t="s">
        <v>136</v>
      </c>
      <c r="B24" s="261">
        <f>'Change-A &amp; L'!B10+'Change-A &amp; L'!B20+'Change-A &amp; L'!B40+'Change- A &amp; L (2)'!B13+'Change-A &amp; L'!B21</f>
        <v>127292</v>
      </c>
      <c r="C24" s="261">
        <f>'Change-A &amp; L'!C10+'Change-A &amp; L'!C20+'Change-A &amp; L'!C40+'Change- A &amp; L (2)'!C13+'Change-A &amp; L'!C21</f>
        <v>110076</v>
      </c>
      <c r="D24" s="261">
        <f>'Change-A &amp; L'!D10+'Change-A &amp; L'!D20+'Change-A &amp; L'!D40+'Change- A &amp; L (2)'!D13+'Change-A &amp; L'!D21</f>
        <v>98892</v>
      </c>
      <c r="E24" s="261">
        <f aca="true" t="shared" si="0" ref="E24:E29">B24+C24-D24</f>
        <v>138476</v>
      </c>
      <c r="F24" s="242"/>
    </row>
    <row r="25" spans="1:5" ht="12.75">
      <c r="A25" s="260" t="s">
        <v>147</v>
      </c>
      <c r="B25" s="272">
        <f>'Change-A &amp; L'!B41+'Change-A &amp; L'!B22</f>
        <v>6657</v>
      </c>
      <c r="C25" s="272">
        <f>'Change-A &amp; L'!C41+'Change-A &amp; L'!C22</f>
        <v>14916</v>
      </c>
      <c r="D25" s="272">
        <f>'Change-A &amp; L'!D41+'Change-A &amp; L'!D22</f>
        <v>6657</v>
      </c>
      <c r="E25" s="272">
        <f t="shared" si="0"/>
        <v>14916</v>
      </c>
    </row>
    <row r="26" spans="1:5" ht="12.75">
      <c r="A26" s="260" t="s">
        <v>87</v>
      </c>
      <c r="B26" s="272">
        <f>'Change-A &amp; L'!B11</f>
        <v>6042</v>
      </c>
      <c r="C26" s="272">
        <f>'Change-A &amp; L'!C11</f>
        <v>4515</v>
      </c>
      <c r="D26" s="272">
        <f>'Change-A &amp; L'!D11</f>
        <v>6042</v>
      </c>
      <c r="E26" s="272">
        <f>B26+C26-D26</f>
        <v>4515</v>
      </c>
    </row>
    <row r="27" spans="1:5" ht="12.75">
      <c r="A27" s="260" t="s">
        <v>88</v>
      </c>
      <c r="B27" s="272">
        <f>'Change-A &amp; L'!B42+'Change- A &amp; L (2)'!B14</f>
        <v>10</v>
      </c>
      <c r="C27" s="272">
        <f>'Change-A &amp; L'!C42+'Change- A &amp; L (2)'!C14</f>
        <v>6</v>
      </c>
      <c r="D27" s="272">
        <f>'Change-A &amp; L'!D42+'Change- A &amp; L (2)'!D14</f>
        <v>10</v>
      </c>
      <c r="E27" s="272">
        <f t="shared" si="0"/>
        <v>6</v>
      </c>
    </row>
    <row r="28" spans="1:5" ht="12.75">
      <c r="A28" s="297" t="s">
        <v>159</v>
      </c>
      <c r="B28" s="272">
        <f>'Change-A &amp; L'!B43</f>
        <v>13</v>
      </c>
      <c r="C28" s="272">
        <f>'Change-A &amp; L'!C43</f>
        <v>12</v>
      </c>
      <c r="D28" s="272">
        <f>'Change-A &amp; L'!D43</f>
        <v>13</v>
      </c>
      <c r="E28" s="272">
        <f t="shared" si="0"/>
        <v>12</v>
      </c>
    </row>
    <row r="29" spans="1:5" ht="15">
      <c r="A29" s="260" t="s">
        <v>142</v>
      </c>
      <c r="B29" s="264">
        <f>'Change-A &amp; L'!B32+'Change-A &amp; L'!B44+B15</f>
        <v>364398</v>
      </c>
      <c r="C29" s="264">
        <f>'Change-A &amp; L'!C32+'Change-A &amp; L'!C44+C15</f>
        <v>380174</v>
      </c>
      <c r="D29" s="264">
        <f>'Change-A &amp; L'!D32+'Change-A &amp; L'!D44+D15</f>
        <v>364398</v>
      </c>
      <c r="E29" s="264">
        <f t="shared" si="0"/>
        <v>380174</v>
      </c>
    </row>
    <row r="30" spans="1:5" ht="15">
      <c r="A30" s="296" t="s">
        <v>89</v>
      </c>
      <c r="B30" s="266">
        <f>SUM(B24:B29)</f>
        <v>504412</v>
      </c>
      <c r="C30" s="266">
        <f>SUM(C24:C29)</f>
        <v>509699</v>
      </c>
      <c r="D30" s="266">
        <f>SUM(D24:D29)</f>
        <v>476012</v>
      </c>
      <c r="E30" s="266">
        <f>SUM(E24:E29)</f>
        <v>538099</v>
      </c>
    </row>
    <row r="31" spans="1:5" ht="12.75">
      <c r="A31" s="268" t="s">
        <v>62</v>
      </c>
      <c r="B31" s="257"/>
      <c r="C31" s="257"/>
      <c r="D31" s="257"/>
      <c r="E31" s="279"/>
    </row>
    <row r="32" spans="1:5" ht="12.75">
      <c r="A32" s="260" t="s">
        <v>140</v>
      </c>
      <c r="B32" s="261">
        <f>+'Change-A &amp; L'!B47+'Change-A &amp; L'!B25+B18+'Change-A &amp; L'!B14</f>
        <v>22702</v>
      </c>
      <c r="C32" s="261">
        <f>+'Change-A &amp; L'!C47+'Change-A &amp; L'!C25+'Change- A &amp; L (2)'!C18+'Change-A &amp; L'!C14</f>
        <v>48182</v>
      </c>
      <c r="D32" s="261">
        <f>+'Change-A &amp; L'!D47+'Change-A &amp; L'!D25+D18+'Change-A &amp; L'!D14</f>
        <v>22702</v>
      </c>
      <c r="E32" s="116">
        <f>B32+C32-D32</f>
        <v>48182</v>
      </c>
    </row>
    <row r="33" spans="1:5" ht="15">
      <c r="A33" s="276" t="s">
        <v>138</v>
      </c>
      <c r="B33" s="264">
        <f>'Change-A &amp; L'!B15+'Change-A &amp; L'!B27+'Change-A &amp; L'!B35+'Change-A &amp; L'!B49+'Change- A &amp; L (2)'!B19</f>
        <v>481710</v>
      </c>
      <c r="C33" s="264">
        <f>'Change-A &amp; L'!C15+'Change-A &amp; L'!C27+'Change-A &amp; L'!C35+'Change-A &amp; L'!C49+'Change- A &amp; L (2)'!C19</f>
        <v>506319</v>
      </c>
      <c r="D33" s="264">
        <f>'Change-A &amp; L'!D15+'Change-A &amp; L'!D27+'Change-A &amp; L'!D35+'Change-A &amp; L'!D49+'Change- A &amp; L (2)'!D19</f>
        <v>498112</v>
      </c>
      <c r="E33" s="319">
        <f>B33+C33-D33</f>
        <v>489917</v>
      </c>
    </row>
    <row r="34" spans="1:5" ht="15">
      <c r="A34" s="296" t="s">
        <v>90</v>
      </c>
      <c r="B34" s="266">
        <f>SUM(B32:B33)</f>
        <v>504412</v>
      </c>
      <c r="C34" s="266">
        <f>SUM(C32:C33)</f>
        <v>554501</v>
      </c>
      <c r="D34" s="266">
        <f>SUM(D32:D33)</f>
        <v>520814</v>
      </c>
      <c r="E34" s="266">
        <f>SUM(E32:E33)</f>
        <v>538099</v>
      </c>
    </row>
    <row r="35" spans="1:5" ht="15">
      <c r="A35" s="298"/>
      <c r="B35" s="264"/>
      <c r="C35" s="264"/>
      <c r="D35" s="264"/>
      <c r="E35" s="286"/>
    </row>
    <row r="36" spans="1:5" ht="15">
      <c r="A36" s="288"/>
      <c r="B36" s="289"/>
      <c r="C36" s="289"/>
      <c r="D36" s="289"/>
      <c r="E36" s="290"/>
    </row>
    <row r="37" spans="1:5" ht="3.75" customHeight="1">
      <c r="A37" s="291"/>
      <c r="B37" s="289"/>
      <c r="C37" s="289"/>
      <c r="D37" s="289"/>
      <c r="E37" s="289"/>
    </row>
    <row r="38" spans="1:5" ht="22.5" customHeight="1">
      <c r="A38" s="291"/>
      <c r="B38" s="289"/>
      <c r="C38" s="289"/>
      <c r="D38" s="289"/>
      <c r="E38" s="289"/>
    </row>
    <row r="39" spans="1:5" ht="22.5" customHeight="1">
      <c r="A39" s="291"/>
      <c r="B39" s="289"/>
      <c r="C39" s="289"/>
      <c r="D39" s="289"/>
      <c r="E39" s="289"/>
    </row>
    <row r="40" spans="1:5" ht="22.5" customHeight="1">
      <c r="A40" s="291"/>
      <c r="B40" s="289"/>
      <c r="C40" s="289"/>
      <c r="D40" s="289"/>
      <c r="E40" s="289"/>
    </row>
    <row r="41" spans="1:5" ht="14.25" customHeight="1">
      <c r="A41" s="291"/>
      <c r="B41" s="289"/>
      <c r="C41" s="289"/>
      <c r="D41" s="289"/>
      <c r="E41" s="289"/>
    </row>
    <row r="42" spans="1:5" ht="22.5" customHeight="1">
      <c r="A42" s="291"/>
      <c r="B42" s="289"/>
      <c r="C42" s="289"/>
      <c r="D42" s="289"/>
      <c r="E42" s="289"/>
    </row>
    <row r="43" spans="1:5" ht="22.5" customHeight="1">
      <c r="A43" s="291"/>
      <c r="B43" s="289"/>
      <c r="C43" s="289"/>
      <c r="D43" s="289"/>
      <c r="E43" s="289"/>
    </row>
    <row r="44" spans="1:5" ht="22.5" customHeight="1">
      <c r="A44" s="291"/>
      <c r="B44" s="289"/>
      <c r="C44" s="289"/>
      <c r="D44" s="289"/>
      <c r="E44" s="289"/>
    </row>
    <row r="45" spans="1:5" ht="27.75" customHeight="1">
      <c r="A45" s="291"/>
      <c r="B45" s="289"/>
      <c r="C45" s="289"/>
      <c r="D45" s="289"/>
      <c r="E45" s="289"/>
    </row>
    <row r="46" spans="1:5" ht="22.5" customHeight="1">
      <c r="A46" s="291"/>
      <c r="B46" s="289"/>
      <c r="C46" s="289"/>
      <c r="D46" s="289"/>
      <c r="E46" s="289"/>
    </row>
    <row r="47" spans="1:5" ht="26.25" customHeight="1">
      <c r="A47" s="291"/>
      <c r="B47" s="289"/>
      <c r="C47" s="289"/>
      <c r="D47" s="289"/>
      <c r="E47" s="289"/>
    </row>
    <row r="48" spans="1:5" ht="23.25" customHeight="1">
      <c r="A48" s="291"/>
      <c r="B48" s="289"/>
      <c r="C48" s="289"/>
      <c r="D48" s="289"/>
      <c r="E48" s="289"/>
    </row>
    <row r="49" spans="1:5" ht="21.75" customHeight="1">
      <c r="A49" s="291"/>
      <c r="B49" s="289"/>
      <c r="C49" s="289"/>
      <c r="D49" s="289"/>
      <c r="E49" s="289"/>
    </row>
    <row r="50" spans="1:6" ht="24" customHeight="1">
      <c r="A50" s="268"/>
      <c r="B50" s="257"/>
      <c r="C50" s="257"/>
      <c r="D50" s="257"/>
      <c r="E50" s="257"/>
      <c r="F50" s="242"/>
    </row>
    <row r="51" spans="1:5" ht="12.75">
      <c r="A51" s="268"/>
      <c r="B51" s="257"/>
      <c r="C51" s="257"/>
      <c r="D51" s="257"/>
      <c r="E51" s="257"/>
    </row>
    <row r="53" spans="1:5" ht="12.75">
      <c r="A53" s="268"/>
      <c r="B53" s="257"/>
      <c r="C53" s="257"/>
      <c r="D53" s="257"/>
      <c r="E53" s="257"/>
    </row>
    <row r="54" spans="1:5" ht="12.75">
      <c r="A54" s="268"/>
      <c r="B54" s="257"/>
      <c r="C54" s="257"/>
      <c r="D54" s="257"/>
      <c r="E54" s="257"/>
    </row>
    <row r="55" spans="1:5" ht="12.75">
      <c r="A55" s="268"/>
      <c r="B55" s="257"/>
      <c r="C55" s="257"/>
      <c r="D55" s="257"/>
      <c r="E55" s="257"/>
    </row>
    <row r="56" spans="1:5" ht="12.75">
      <c r="A56" s="268"/>
      <c r="B56" s="257"/>
      <c r="C56" s="257"/>
      <c r="D56" s="257"/>
      <c r="E56" s="257"/>
    </row>
    <row r="57" spans="1:5" ht="12.75">
      <c r="A57" s="268"/>
      <c r="B57" s="257"/>
      <c r="C57" s="257"/>
      <c r="D57" s="257"/>
      <c r="E57" s="257"/>
    </row>
    <row r="58" spans="1:5" ht="12.75">
      <c r="A58" s="268"/>
      <c r="B58" s="257"/>
      <c r="C58" s="257"/>
      <c r="D58" s="257"/>
      <c r="E58" s="257"/>
    </row>
    <row r="59" spans="1:5" ht="12.75">
      <c r="A59" s="268"/>
      <c r="B59" s="257"/>
      <c r="C59" s="257"/>
      <c r="D59" s="257"/>
      <c r="E59" s="257"/>
    </row>
    <row r="60" spans="1:5" ht="12.75">
      <c r="A60" s="268"/>
      <c r="B60" s="257"/>
      <c r="C60" s="257"/>
      <c r="D60" s="257"/>
      <c r="E60" s="257"/>
    </row>
    <row r="61" spans="1:5" ht="12.75">
      <c r="A61" s="268"/>
      <c r="B61" s="257"/>
      <c r="C61" s="257"/>
      <c r="D61" s="257"/>
      <c r="E61" s="257"/>
    </row>
    <row r="62" spans="1:5" ht="12.75">
      <c r="A62" s="268"/>
      <c r="B62" s="257"/>
      <c r="C62" s="257"/>
      <c r="D62" s="257"/>
      <c r="E62" s="257"/>
    </row>
    <row r="63" spans="1:5" ht="12.75">
      <c r="A63" s="268"/>
      <c r="B63" s="257"/>
      <c r="C63" s="257"/>
      <c r="D63" s="257"/>
      <c r="E63" s="257"/>
    </row>
    <row r="64" spans="1:5" ht="12.75">
      <c r="A64" s="268"/>
      <c r="B64" s="257"/>
      <c r="C64" s="257"/>
      <c r="D64" s="257"/>
      <c r="E64" s="257"/>
    </row>
    <row r="65" spans="1:5" ht="12.75">
      <c r="A65" s="268"/>
      <c r="B65" s="257"/>
      <c r="C65" s="257"/>
      <c r="D65" s="257"/>
      <c r="E65" s="257"/>
    </row>
    <row r="66" spans="1:5" ht="12.75">
      <c r="A66" s="268"/>
      <c r="B66" s="257"/>
      <c r="C66" s="257"/>
      <c r="D66" s="257"/>
      <c r="E66" s="257"/>
    </row>
    <row r="67" spans="1:5" ht="12.75">
      <c r="A67" s="268"/>
      <c r="B67" s="257"/>
      <c r="C67" s="257"/>
      <c r="D67" s="257"/>
      <c r="E67" s="257"/>
    </row>
    <row r="68" spans="1:5" ht="12.75">
      <c r="A68" s="268"/>
      <c r="B68" s="257"/>
      <c r="C68" s="257"/>
      <c r="D68" s="257"/>
      <c r="E68" s="257"/>
    </row>
    <row r="69" spans="1:5" ht="12.75">
      <c r="A69" s="268"/>
      <c r="B69" s="257"/>
      <c r="C69" s="257"/>
      <c r="D69" s="257"/>
      <c r="E69" s="257"/>
    </row>
    <row r="70" spans="1:5" ht="12.75">
      <c r="A70" s="268"/>
      <c r="B70" s="257"/>
      <c r="C70" s="257"/>
      <c r="D70" s="257"/>
      <c r="E70" s="257"/>
    </row>
    <row r="71" spans="1:5" ht="12.75">
      <c r="A71" s="268"/>
      <c r="B71" s="257"/>
      <c r="C71" s="257"/>
      <c r="D71" s="257"/>
      <c r="E71" s="257"/>
    </row>
    <row r="72" spans="1:5" ht="12.75">
      <c r="A72" s="268"/>
      <c r="B72" s="257"/>
      <c r="C72" s="257"/>
      <c r="D72" s="257"/>
      <c r="E72" s="257"/>
    </row>
    <row r="73" spans="1:5" ht="12.75">
      <c r="A73" s="268"/>
      <c r="B73" s="257"/>
      <c r="C73" s="257"/>
      <c r="D73" s="257"/>
      <c r="E73" s="257"/>
    </row>
    <row r="74" spans="1:5" ht="12.75">
      <c r="A74" s="268"/>
      <c r="B74" s="257"/>
      <c r="C74" s="257"/>
      <c r="D74" s="257"/>
      <c r="E74" s="257"/>
    </row>
    <row r="75" spans="1:5" ht="12.75">
      <c r="A75" s="268"/>
      <c r="B75" s="257"/>
      <c r="C75" s="257"/>
      <c r="D75" s="257"/>
      <c r="E75" s="257"/>
    </row>
    <row r="76" spans="1:5" ht="12.75">
      <c r="A76" s="268"/>
      <c r="B76" s="257"/>
      <c r="C76" s="257"/>
      <c r="D76" s="257"/>
      <c r="E76" s="257"/>
    </row>
    <row r="77" spans="1:5" ht="12.75">
      <c r="A77" s="268"/>
      <c r="B77" s="257"/>
      <c r="C77" s="257"/>
      <c r="D77" s="257"/>
      <c r="E77" s="257"/>
    </row>
    <row r="78" spans="1:5" ht="12.75">
      <c r="A78" s="268"/>
      <c r="B78" s="257"/>
      <c r="C78" s="257"/>
      <c r="D78" s="257"/>
      <c r="E78" s="257"/>
    </row>
    <row r="79" spans="1:5" ht="12.75">
      <c r="A79" s="268"/>
      <c r="B79" s="257"/>
      <c r="C79" s="257"/>
      <c r="D79" s="257"/>
      <c r="E79" s="257"/>
    </row>
    <row r="80" spans="1:5" ht="12.75">
      <c r="A80" s="268"/>
      <c r="B80" s="257"/>
      <c r="C80" s="257"/>
      <c r="D80" s="257"/>
      <c r="E80" s="257"/>
    </row>
    <row r="81" spans="1:5" ht="12.75">
      <c r="A81" s="268"/>
      <c r="B81" s="257"/>
      <c r="C81" s="257"/>
      <c r="D81" s="257"/>
      <c r="E81" s="257"/>
    </row>
  </sheetData>
  <sheetProtection/>
  <printOptions/>
  <pageMargins left="0.6" right="0.6" top="0.5" bottom="0.5" header="0.25" footer="0.33"/>
  <pageSetup firstPageNumber="136" useFirstPageNumber="1" horizontalDpi="300" verticalDpi="300" orientation="portrait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PageLayoutView="0" workbookViewId="0" topLeftCell="A22">
      <selection activeCell="A29" sqref="A29:A30"/>
    </sheetView>
  </sheetViews>
  <sheetFormatPr defaultColWidth="9.33203125" defaultRowHeight="12.75"/>
  <cols>
    <col min="1" max="1" width="11.5" style="0" customWidth="1"/>
    <col min="2" max="2" width="1.83203125" style="0" customWidth="1"/>
    <col min="3" max="3" width="15.16015625" style="0" customWidth="1"/>
    <col min="4" max="4" width="17.16015625" style="0" customWidth="1"/>
    <col min="5" max="5" width="14.66015625" style="0" customWidth="1"/>
    <col min="7" max="7" width="11.33203125" style="0" customWidth="1"/>
    <col min="8" max="8" width="14.66015625" style="0" customWidth="1"/>
  </cols>
  <sheetData>
    <row r="1" spans="1:8" ht="20.25">
      <c r="A1" s="71" t="s">
        <v>174</v>
      </c>
      <c r="H1" s="331"/>
    </row>
    <row r="2" spans="1:8" ht="20.25">
      <c r="A2" s="71" t="s">
        <v>15</v>
      </c>
      <c r="B2" s="14"/>
      <c r="H2" s="314"/>
    </row>
    <row r="3" spans="1:9" ht="20.25">
      <c r="A3" s="57" t="s">
        <v>16</v>
      </c>
      <c r="B3" s="57"/>
      <c r="C3" s="3"/>
      <c r="D3" s="3"/>
      <c r="E3" s="3"/>
      <c r="F3" s="3"/>
      <c r="G3" s="3"/>
      <c r="H3" s="3"/>
      <c r="I3" s="3"/>
    </row>
    <row r="4" spans="1:2" ht="15.75">
      <c r="A4" s="13" t="s">
        <v>17</v>
      </c>
      <c r="B4" s="13"/>
    </row>
    <row r="5" spans="1:2" ht="15.75">
      <c r="A5" s="13"/>
      <c r="B5" s="13"/>
    </row>
    <row r="6" spans="1:10" ht="12.75">
      <c r="A6" s="12"/>
      <c r="B6" s="12"/>
      <c r="C6" s="12" t="s">
        <v>18</v>
      </c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23</v>
      </c>
      <c r="I6" s="12"/>
      <c r="J6" s="12"/>
    </row>
    <row r="7" spans="1:10" ht="12.75">
      <c r="A7" s="12" t="s">
        <v>24</v>
      </c>
      <c r="B7" s="12"/>
      <c r="C7" s="12" t="s">
        <v>24</v>
      </c>
      <c r="E7" s="12" t="s">
        <v>25</v>
      </c>
      <c r="F7" s="12"/>
      <c r="G7" s="12"/>
      <c r="H7" s="12" t="s">
        <v>26</v>
      </c>
      <c r="I7" s="12"/>
      <c r="J7" s="12"/>
    </row>
    <row r="8" spans="1:10" ht="12.75">
      <c r="A8" s="12" t="s">
        <v>27</v>
      </c>
      <c r="B8" s="12"/>
      <c r="C8" s="19" t="s">
        <v>28</v>
      </c>
      <c r="D8" s="12" t="s">
        <v>29</v>
      </c>
      <c r="E8" s="12" t="s">
        <v>30</v>
      </c>
      <c r="F8" s="12" t="s">
        <v>31</v>
      </c>
      <c r="G8" s="12" t="s">
        <v>32</v>
      </c>
      <c r="H8" s="12" t="s">
        <v>33</v>
      </c>
      <c r="I8" s="12"/>
      <c r="J8" s="12"/>
    </row>
    <row r="9" spans="1:13" ht="12.75">
      <c r="A9" s="17" t="s">
        <v>34</v>
      </c>
      <c r="B9" s="17"/>
      <c r="C9" s="17" t="s">
        <v>35</v>
      </c>
      <c r="D9" s="53" t="s">
        <v>36</v>
      </c>
      <c r="E9" s="54" t="s">
        <v>37</v>
      </c>
      <c r="F9" s="17" t="s">
        <v>38</v>
      </c>
      <c r="G9" s="17" t="s">
        <v>39</v>
      </c>
      <c r="H9" s="17" t="s">
        <v>40</v>
      </c>
      <c r="I9" s="17"/>
      <c r="J9" s="17"/>
      <c r="K9" s="18"/>
      <c r="L9" s="18"/>
      <c r="M9" s="18"/>
    </row>
    <row r="10" spans="1:2" ht="12.75">
      <c r="A10" s="72" t="s">
        <v>41</v>
      </c>
      <c r="B10" s="20"/>
    </row>
    <row r="11" spans="1:8" ht="12.75">
      <c r="A11" s="21">
        <v>39263</v>
      </c>
      <c r="C11" s="320">
        <v>9585.1</v>
      </c>
      <c r="D11" s="24">
        <v>17888.1</v>
      </c>
      <c r="E11" s="24">
        <f>D11-C11</f>
        <v>8303</v>
      </c>
      <c r="F11" s="23">
        <f aca="true" t="shared" si="0" ref="F11:F16">C11/D11</f>
        <v>0.536</v>
      </c>
      <c r="G11" s="24">
        <v>3310.4</v>
      </c>
      <c r="H11" s="23">
        <f aca="true" t="shared" si="1" ref="H11:H16">E11/G11</f>
        <v>2.508</v>
      </c>
    </row>
    <row r="12" spans="1:8" ht="12.75">
      <c r="A12" s="21">
        <v>39629</v>
      </c>
      <c r="C12" s="320">
        <v>9990.2</v>
      </c>
      <c r="D12" s="24">
        <v>19243.4</v>
      </c>
      <c r="E12" s="24">
        <f>D12-C12</f>
        <v>9253.2</v>
      </c>
      <c r="F12" s="23">
        <f t="shared" si="0"/>
        <v>0.519</v>
      </c>
      <c r="G12" s="24">
        <v>3497.4</v>
      </c>
      <c r="H12" s="23">
        <f t="shared" si="1"/>
        <v>2.646</v>
      </c>
    </row>
    <row r="13" spans="1:8" ht="12.75">
      <c r="A13" s="21">
        <v>39994</v>
      </c>
      <c r="B13" s="21" t="s">
        <v>43</v>
      </c>
      <c r="C13" s="24">
        <v>0</v>
      </c>
      <c r="D13" s="24">
        <v>0</v>
      </c>
      <c r="E13" s="24">
        <v>0</v>
      </c>
      <c r="F13" s="23">
        <v>0</v>
      </c>
      <c r="G13" s="24">
        <v>0</v>
      </c>
      <c r="H13" s="23">
        <v>0</v>
      </c>
    </row>
    <row r="14" spans="1:8" ht="12.75">
      <c r="A14" s="21">
        <v>40359</v>
      </c>
      <c r="B14" s="21"/>
      <c r="C14" s="24">
        <v>9349.6</v>
      </c>
      <c r="D14" s="24">
        <v>21054.2</v>
      </c>
      <c r="E14" s="24">
        <f>D14-C14</f>
        <v>11704.6</v>
      </c>
      <c r="F14" s="23">
        <f t="shared" si="0"/>
        <v>0.444</v>
      </c>
      <c r="G14" s="24">
        <v>3295.7</v>
      </c>
      <c r="H14" s="23">
        <f t="shared" si="1"/>
        <v>3.551</v>
      </c>
    </row>
    <row r="15" spans="1:8" ht="12.75">
      <c r="A15" s="21">
        <v>40724</v>
      </c>
      <c r="B15" s="21" t="s">
        <v>43</v>
      </c>
      <c r="C15" s="24">
        <v>0</v>
      </c>
      <c r="D15" s="24">
        <v>0</v>
      </c>
      <c r="E15" s="24">
        <v>0</v>
      </c>
      <c r="F15" s="23">
        <v>0</v>
      </c>
      <c r="G15" s="24">
        <v>0</v>
      </c>
      <c r="H15" s="23">
        <v>0</v>
      </c>
    </row>
    <row r="16" spans="1:8" ht="12.75">
      <c r="A16" s="21">
        <v>41090</v>
      </c>
      <c r="B16" s="21"/>
      <c r="C16" s="24">
        <v>9745</v>
      </c>
      <c r="D16" s="24">
        <v>23018.8</v>
      </c>
      <c r="E16" s="24">
        <v>13273.8</v>
      </c>
      <c r="F16" s="23">
        <f t="shared" si="0"/>
        <v>0.423</v>
      </c>
      <c r="G16" s="24">
        <v>3354.7</v>
      </c>
      <c r="H16" s="23">
        <f t="shared" si="1"/>
        <v>3.957</v>
      </c>
    </row>
    <row r="17" ht="12.75">
      <c r="A17" s="55" t="s">
        <v>177</v>
      </c>
    </row>
    <row r="18" ht="12.75">
      <c r="A18" s="55"/>
    </row>
    <row r="19" spans="1:2" ht="12.75">
      <c r="A19" s="72" t="s">
        <v>42</v>
      </c>
      <c r="B19" s="22"/>
    </row>
    <row r="20" spans="1:8" ht="12.75">
      <c r="A20" s="21">
        <v>39263</v>
      </c>
      <c r="B20" s="21" t="s">
        <v>43</v>
      </c>
      <c r="C20" s="24">
        <v>0</v>
      </c>
      <c r="D20" s="24">
        <v>0</v>
      </c>
      <c r="E20" s="24">
        <v>0</v>
      </c>
      <c r="F20" s="23">
        <v>0</v>
      </c>
      <c r="G20" s="24">
        <v>0</v>
      </c>
      <c r="H20" s="23">
        <v>0</v>
      </c>
    </row>
    <row r="21" spans="1:8" ht="12.75">
      <c r="A21" s="21">
        <v>39629</v>
      </c>
      <c r="B21" s="21"/>
      <c r="C21" s="24">
        <v>15271</v>
      </c>
      <c r="D21" s="24">
        <v>21801</v>
      </c>
      <c r="E21" s="24">
        <f>D21-C21</f>
        <v>6530</v>
      </c>
      <c r="F21" s="23">
        <f>C21/D21</f>
        <v>0.7</v>
      </c>
      <c r="G21" s="24">
        <v>3399.3</v>
      </c>
      <c r="H21" s="23">
        <f>(D21-C21)/G21</f>
        <v>1.921</v>
      </c>
    </row>
    <row r="22" spans="1:8" ht="12.75">
      <c r="A22" s="21">
        <v>39994</v>
      </c>
      <c r="B22" s="21" t="s">
        <v>43</v>
      </c>
      <c r="C22" s="24">
        <v>0</v>
      </c>
      <c r="D22" s="24">
        <v>0</v>
      </c>
      <c r="E22" s="24">
        <v>0</v>
      </c>
      <c r="F22" s="23">
        <v>0</v>
      </c>
      <c r="G22" s="24">
        <v>0</v>
      </c>
      <c r="H22" s="23">
        <v>0</v>
      </c>
    </row>
    <row r="23" spans="1:8" ht="12.75">
      <c r="A23" s="21">
        <v>40359</v>
      </c>
      <c r="B23" s="21"/>
      <c r="C23" s="24">
        <v>14430.2</v>
      </c>
      <c r="D23" s="24">
        <v>23495.9</v>
      </c>
      <c r="E23" s="24">
        <f>D23-C23</f>
        <v>9065.7</v>
      </c>
      <c r="F23" s="23">
        <f>C23/D23</f>
        <v>0.614</v>
      </c>
      <c r="G23" s="24">
        <v>3646</v>
      </c>
      <c r="H23" s="23">
        <f>(D23-C23)/G23</f>
        <v>2.486</v>
      </c>
    </row>
    <row r="24" spans="1:8" ht="12.75">
      <c r="A24" s="21">
        <v>40724</v>
      </c>
      <c r="B24" s="21" t="s">
        <v>43</v>
      </c>
      <c r="C24" s="24">
        <v>0</v>
      </c>
      <c r="D24" s="24">
        <v>0</v>
      </c>
      <c r="E24" s="24">
        <v>0</v>
      </c>
      <c r="F24" s="23">
        <v>0</v>
      </c>
      <c r="G24" s="24">
        <v>0</v>
      </c>
      <c r="H24" s="23">
        <v>0</v>
      </c>
    </row>
    <row r="25" spans="1:8" ht="12.75">
      <c r="A25" s="21">
        <v>41090</v>
      </c>
      <c r="B25" s="21"/>
      <c r="C25" s="24">
        <v>13734.8</v>
      </c>
      <c r="D25" s="24">
        <v>24862.2</v>
      </c>
      <c r="E25" s="24">
        <v>11127.4</v>
      </c>
      <c r="F25" s="23">
        <f>C25/D25</f>
        <v>0.552</v>
      </c>
      <c r="G25" s="24">
        <v>3652.5</v>
      </c>
      <c r="H25" s="23">
        <f>(D25-C25)/G25</f>
        <v>3.047</v>
      </c>
    </row>
    <row r="26" spans="1:8" ht="12.75">
      <c r="A26" s="55" t="s">
        <v>177</v>
      </c>
      <c r="B26" s="21"/>
      <c r="C26" s="24"/>
      <c r="D26" s="24"/>
      <c r="E26" s="24"/>
      <c r="F26" s="23"/>
      <c r="G26" s="24"/>
      <c r="H26" s="23"/>
    </row>
    <row r="27" spans="1:8" ht="12.75">
      <c r="A27" s="44"/>
      <c r="B27" s="21"/>
      <c r="C27" s="24"/>
      <c r="D27" s="24"/>
      <c r="E27" s="24"/>
      <c r="F27" s="23"/>
      <c r="G27" s="24"/>
      <c r="H27" s="23"/>
    </row>
    <row r="28" spans="1:2" ht="12.75">
      <c r="A28" s="72" t="s">
        <v>44</v>
      </c>
      <c r="B28" s="20"/>
    </row>
    <row r="29" spans="1:8" ht="12.75">
      <c r="A29" s="21">
        <v>39263</v>
      </c>
      <c r="C29" s="24">
        <v>182.4</v>
      </c>
      <c r="D29" s="24">
        <v>261.2</v>
      </c>
      <c r="E29" s="24">
        <f aca="true" t="shared" si="2" ref="E29:E34">D29-C29</f>
        <v>78.8</v>
      </c>
      <c r="F29" s="23">
        <f>C29/D29</f>
        <v>0.698</v>
      </c>
      <c r="G29" s="24">
        <v>33.8</v>
      </c>
      <c r="H29" s="23">
        <f aca="true" t="shared" si="3" ref="H29:H34">E29/G29</f>
        <v>2.331</v>
      </c>
    </row>
    <row r="30" spans="1:8" ht="12.75">
      <c r="A30" s="21">
        <v>39629</v>
      </c>
      <c r="C30" s="24">
        <v>191.7</v>
      </c>
      <c r="D30" s="24">
        <v>267</v>
      </c>
      <c r="E30" s="24">
        <f t="shared" si="2"/>
        <v>75.3</v>
      </c>
      <c r="F30" s="23">
        <f>C30/D30</f>
        <v>0.718</v>
      </c>
      <c r="G30" s="24">
        <v>34</v>
      </c>
      <c r="H30" s="23">
        <f t="shared" si="3"/>
        <v>2.215</v>
      </c>
    </row>
    <row r="31" spans="1:8" ht="12.75">
      <c r="A31" s="21">
        <v>39994</v>
      </c>
      <c r="B31" t="s">
        <v>43</v>
      </c>
      <c r="C31" s="24">
        <v>0</v>
      </c>
      <c r="D31" s="24">
        <v>0</v>
      </c>
      <c r="E31" s="24">
        <f t="shared" si="2"/>
        <v>0</v>
      </c>
      <c r="F31" s="23">
        <v>0</v>
      </c>
      <c r="G31" s="24">
        <v>0</v>
      </c>
      <c r="H31" s="23">
        <v>0</v>
      </c>
    </row>
    <row r="32" spans="1:8" ht="12.75">
      <c r="A32" s="21">
        <v>40359</v>
      </c>
      <c r="C32" s="24">
        <v>179.7</v>
      </c>
      <c r="D32" s="24">
        <v>276.8</v>
      </c>
      <c r="E32" s="24">
        <f t="shared" si="2"/>
        <v>97.1</v>
      </c>
      <c r="F32" s="23">
        <f>C32/D32</f>
        <v>0.649</v>
      </c>
      <c r="G32" s="24">
        <v>31.6</v>
      </c>
      <c r="H32" s="23">
        <f t="shared" si="3"/>
        <v>3.073</v>
      </c>
    </row>
    <row r="33" spans="1:8" ht="12.75">
      <c r="A33" s="21">
        <v>40724</v>
      </c>
      <c r="B33" t="s">
        <v>43</v>
      </c>
      <c r="C33" s="24">
        <v>0</v>
      </c>
      <c r="D33" s="24">
        <v>0</v>
      </c>
      <c r="E33" s="24">
        <f t="shared" si="2"/>
        <v>0</v>
      </c>
      <c r="F33" s="23">
        <v>0</v>
      </c>
      <c r="G33" s="24">
        <v>0</v>
      </c>
      <c r="H33" s="23">
        <v>0</v>
      </c>
    </row>
    <row r="34" spans="1:8" ht="12.75">
      <c r="A34" s="21">
        <v>41090</v>
      </c>
      <c r="C34" s="24">
        <v>174.7</v>
      </c>
      <c r="D34" s="24">
        <v>319.5</v>
      </c>
      <c r="E34" s="24">
        <f t="shared" si="2"/>
        <v>144.8</v>
      </c>
      <c r="F34" s="23">
        <f>C34/D34</f>
        <v>0.547</v>
      </c>
      <c r="G34" s="24">
        <v>30.3</v>
      </c>
      <c r="H34" s="23">
        <f t="shared" si="3"/>
        <v>4.779</v>
      </c>
    </row>
    <row r="35" ht="12.75">
      <c r="A35" s="55" t="s">
        <v>177</v>
      </c>
    </row>
    <row r="36" ht="12.75">
      <c r="A36" s="55"/>
    </row>
    <row r="37" ht="12.75">
      <c r="A37" s="72" t="s">
        <v>173</v>
      </c>
    </row>
    <row r="38" spans="1:8" ht="14.25" customHeight="1">
      <c r="A38" s="21">
        <v>39629</v>
      </c>
      <c r="B38" s="21"/>
      <c r="C38" s="46">
        <v>0</v>
      </c>
      <c r="D38" s="46">
        <v>2318.8</v>
      </c>
      <c r="E38" s="24">
        <f>D38-C38</f>
        <v>2318.8</v>
      </c>
      <c r="F38" s="23">
        <f>C38/D38</f>
        <v>0</v>
      </c>
      <c r="G38" s="46">
        <v>3399.3</v>
      </c>
      <c r="H38" s="23">
        <f>E38/G38</f>
        <v>0.682</v>
      </c>
    </row>
    <row r="39" spans="1:9" ht="12" customHeight="1">
      <c r="A39" s="21">
        <v>39994</v>
      </c>
      <c r="B39" s="21" t="s">
        <v>43</v>
      </c>
      <c r="C39" s="47">
        <v>0</v>
      </c>
      <c r="D39" s="47">
        <v>0</v>
      </c>
      <c r="E39" s="24">
        <f>D39-C39</f>
        <v>0</v>
      </c>
      <c r="F39" s="23">
        <v>0</v>
      </c>
      <c r="G39" s="47">
        <v>0</v>
      </c>
      <c r="H39" s="23">
        <v>0</v>
      </c>
      <c r="I39" s="3"/>
    </row>
    <row r="40" spans="1:9" ht="12" customHeight="1">
      <c r="A40" s="21">
        <v>40359</v>
      </c>
      <c r="B40" s="21"/>
      <c r="C40" s="47">
        <v>0</v>
      </c>
      <c r="D40" s="47">
        <v>2997.8</v>
      </c>
      <c r="E40" s="24">
        <f>D40-C40</f>
        <v>2997.8</v>
      </c>
      <c r="F40" s="23">
        <f>C40/D40</f>
        <v>0</v>
      </c>
      <c r="G40" s="47">
        <v>3646</v>
      </c>
      <c r="H40" s="23">
        <f>E40/G40</f>
        <v>0.822</v>
      </c>
      <c r="I40" s="3"/>
    </row>
    <row r="41" spans="1:9" ht="12" customHeight="1">
      <c r="A41" s="21">
        <v>40724</v>
      </c>
      <c r="B41" s="21" t="s">
        <v>43</v>
      </c>
      <c r="C41" s="47">
        <v>0</v>
      </c>
      <c r="D41" s="47">
        <v>0</v>
      </c>
      <c r="E41" s="24">
        <f>D41-C41</f>
        <v>0</v>
      </c>
      <c r="F41" s="23">
        <v>0</v>
      </c>
      <c r="G41" s="47">
        <v>0</v>
      </c>
      <c r="H41" s="23">
        <v>0</v>
      </c>
      <c r="I41" s="3"/>
    </row>
    <row r="42" spans="1:9" ht="12" customHeight="1">
      <c r="A42" s="21">
        <v>41090</v>
      </c>
      <c r="B42" s="21"/>
      <c r="C42" s="47">
        <v>0</v>
      </c>
      <c r="D42" s="47">
        <v>3048.3</v>
      </c>
      <c r="E42" s="24">
        <f>D42-C42</f>
        <v>3048.3</v>
      </c>
      <c r="F42" s="23">
        <v>0</v>
      </c>
      <c r="G42" s="47">
        <v>3652.5</v>
      </c>
      <c r="H42" s="23">
        <f>E42/G42</f>
        <v>0.835</v>
      </c>
      <c r="I42" s="3"/>
    </row>
    <row r="43" spans="1:8" ht="11.25" customHeight="1">
      <c r="A43" s="55" t="s">
        <v>177</v>
      </c>
      <c r="B43" s="3"/>
      <c r="C43" s="47"/>
      <c r="D43" s="47"/>
      <c r="E43" s="48"/>
      <c r="F43" s="49"/>
      <c r="G43" s="47"/>
      <c r="H43" s="49"/>
    </row>
    <row r="44" spans="1:3" ht="12.75" customHeight="1">
      <c r="A44" s="21" t="s">
        <v>178</v>
      </c>
      <c r="C44" s="3"/>
    </row>
    <row r="45" spans="1:9" ht="12.75" customHeight="1">
      <c r="A45" s="45"/>
      <c r="B45" s="3"/>
      <c r="C45" s="3"/>
      <c r="D45" s="3"/>
      <c r="E45" s="3"/>
      <c r="F45" s="3"/>
      <c r="G45" s="3"/>
      <c r="H45" s="3"/>
      <c r="I45" s="3"/>
    </row>
    <row r="46" spans="1:9" ht="12.75" customHeight="1">
      <c r="A46" s="339" t="s">
        <v>186</v>
      </c>
      <c r="B46" s="3"/>
      <c r="C46" s="3"/>
      <c r="D46" s="3"/>
      <c r="E46" s="3"/>
      <c r="F46" s="3"/>
      <c r="G46" s="3"/>
      <c r="H46" s="3"/>
      <c r="I46" s="3"/>
    </row>
    <row r="47" spans="1:8" ht="11.25" customHeight="1">
      <c r="A47" s="21">
        <v>40724</v>
      </c>
      <c r="B47" s="21"/>
      <c r="C47" s="47">
        <v>49.6</v>
      </c>
      <c r="D47" s="47">
        <v>17954.3</v>
      </c>
      <c r="E47" s="24">
        <f>D47-C47</f>
        <v>17904.7</v>
      </c>
      <c r="F47" s="23">
        <f>C47/D47</f>
        <v>0.003</v>
      </c>
      <c r="G47" s="47">
        <v>3902.2</v>
      </c>
      <c r="H47" s="23">
        <f>E47/G47</f>
        <v>4.588</v>
      </c>
    </row>
    <row r="48" spans="1:9" ht="12.75">
      <c r="A48" s="21" t="s">
        <v>189</v>
      </c>
      <c r="B48" s="3"/>
      <c r="C48" s="3"/>
      <c r="D48" s="3"/>
      <c r="E48" s="3"/>
      <c r="F48" s="3"/>
      <c r="G48" s="3"/>
      <c r="H48" s="3"/>
      <c r="I48" s="3"/>
    </row>
  </sheetData>
  <sheetProtection/>
  <printOptions/>
  <pageMargins left="0.5" right="0.5" top="0.6" bottom="0.6" header="0.25" footer="0.33"/>
  <pageSetup firstPageNumber="90" useFirstPageNumber="1" fitToHeight="1" fitToWidth="1" horizontalDpi="300" verticalDpi="300" orientation="portrait" scale="93" r:id="rId1"/>
  <headerFooter alignWithMargins="0">
    <oddHeader>&amp;L&amp;"Times New Roman,Bold Italic"&amp;12___________________________________________________________________________________&amp;C&amp;"Times New Roman,Bold Italic"&amp;12Connecticut</oddHeader>
    <oddFooter>&amp;C&amp;"Times New Roman,Bold"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zoomScalePageLayoutView="0" workbookViewId="0" topLeftCell="F4">
      <selection activeCell="A29" sqref="A29:A30"/>
    </sheetView>
  </sheetViews>
  <sheetFormatPr defaultColWidth="9.33203125" defaultRowHeight="12.75"/>
  <cols>
    <col min="1" max="1" width="8.5" style="0" customWidth="1"/>
    <col min="2" max="2" width="2" style="0" customWidth="1"/>
    <col min="3" max="3" width="28.16015625" style="0" customWidth="1"/>
    <col min="4" max="4" width="20.83203125" style="0" customWidth="1"/>
    <col min="5" max="5" width="22.5" style="0" customWidth="1"/>
    <col min="6" max="6" width="17" style="0" customWidth="1"/>
    <col min="7" max="7" width="19.5" style="0" customWidth="1"/>
    <col min="8" max="8" width="18.16015625" style="0" customWidth="1"/>
    <col min="9" max="9" width="19.66015625" style="0" customWidth="1"/>
    <col min="10" max="10" width="16.33203125" style="0" customWidth="1"/>
    <col min="11" max="11" width="19.16015625" style="0" bestFit="1" customWidth="1"/>
    <col min="12" max="12" width="18.16015625" style="0" bestFit="1" customWidth="1"/>
  </cols>
  <sheetData>
    <row r="1" spans="1:10" ht="26.25" customHeight="1">
      <c r="A1" s="345" t="s">
        <v>9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34.5">
      <c r="A2" s="73" t="s">
        <v>174</v>
      </c>
      <c r="B2" s="334"/>
      <c r="C2" s="3"/>
      <c r="J2" s="331"/>
    </row>
    <row r="3" spans="1:2" ht="34.5">
      <c r="A3" s="73" t="s">
        <v>15</v>
      </c>
      <c r="B3" s="73"/>
    </row>
    <row r="4" spans="1:10" ht="34.5">
      <c r="A4" s="59" t="s">
        <v>45</v>
      </c>
      <c r="B4" s="59"/>
      <c r="C4" s="3"/>
      <c r="D4" s="3"/>
      <c r="E4" s="3"/>
      <c r="F4" s="3"/>
      <c r="G4" s="3"/>
      <c r="H4" s="3"/>
      <c r="I4" s="3"/>
      <c r="J4" s="3"/>
    </row>
    <row r="5" spans="1:2" ht="26.25">
      <c r="A5" s="60" t="s">
        <v>17</v>
      </c>
      <c r="B5" s="60"/>
    </row>
    <row r="6" spans="1:2" ht="15.75">
      <c r="A6" s="13"/>
      <c r="B6" s="13"/>
    </row>
    <row r="9" spans="1:12" ht="18.75">
      <c r="A9" s="25"/>
      <c r="B9" s="25"/>
      <c r="C9" s="74" t="s">
        <v>41</v>
      </c>
      <c r="D9" s="27"/>
      <c r="E9" s="74" t="s">
        <v>42</v>
      </c>
      <c r="F9" s="27"/>
      <c r="G9" s="74" t="s">
        <v>44</v>
      </c>
      <c r="H9" s="30"/>
      <c r="I9" s="74" t="s">
        <v>173</v>
      </c>
      <c r="J9" s="27"/>
      <c r="K9" s="74" t="s">
        <v>186</v>
      </c>
      <c r="L9" s="27"/>
    </row>
    <row r="10" spans="1:12" ht="18.75">
      <c r="A10" s="31"/>
      <c r="B10" s="31"/>
      <c r="C10" s="31" t="s">
        <v>46</v>
      </c>
      <c r="D10" s="31"/>
      <c r="E10" s="31" t="s">
        <v>46</v>
      </c>
      <c r="F10" s="31"/>
      <c r="G10" s="31" t="s">
        <v>46</v>
      </c>
      <c r="H10" s="31"/>
      <c r="I10" s="31" t="s">
        <v>46</v>
      </c>
      <c r="J10" s="31"/>
      <c r="K10" s="31" t="s">
        <v>46</v>
      </c>
      <c r="L10" s="31"/>
    </row>
    <row r="11" spans="1:12" ht="18.75">
      <c r="A11" s="41" t="s">
        <v>47</v>
      </c>
      <c r="B11" s="41"/>
      <c r="C11" s="31" t="s">
        <v>48</v>
      </c>
      <c r="D11" s="31" t="s">
        <v>49</v>
      </c>
      <c r="E11" s="31" t="s">
        <v>48</v>
      </c>
      <c r="F11" s="31" t="s">
        <v>49</v>
      </c>
      <c r="G11" s="31" t="s">
        <v>48</v>
      </c>
      <c r="H11" s="31" t="s">
        <v>49</v>
      </c>
      <c r="I11" s="31" t="s">
        <v>48</v>
      </c>
      <c r="J11" s="31" t="s">
        <v>49</v>
      </c>
      <c r="K11" s="31" t="s">
        <v>48</v>
      </c>
      <c r="L11" s="31" t="s">
        <v>49</v>
      </c>
    </row>
    <row r="12" spans="1:12" ht="18.75">
      <c r="A12" s="32" t="s">
        <v>50</v>
      </c>
      <c r="B12" s="32"/>
      <c r="C12" s="26" t="s">
        <v>51</v>
      </c>
      <c r="D12" s="26" t="s">
        <v>52</v>
      </c>
      <c r="E12" s="26" t="s">
        <v>51</v>
      </c>
      <c r="F12" s="26" t="s">
        <v>52</v>
      </c>
      <c r="G12" s="26" t="s">
        <v>51</v>
      </c>
      <c r="H12" s="26" t="s">
        <v>52</v>
      </c>
      <c r="I12" s="26" t="s">
        <v>51</v>
      </c>
      <c r="J12" s="26" t="s">
        <v>52</v>
      </c>
      <c r="K12" s="26" t="s">
        <v>51</v>
      </c>
      <c r="L12" s="26" t="s">
        <v>52</v>
      </c>
    </row>
    <row r="13" spans="1:12" ht="18.75">
      <c r="A13" s="35">
        <v>2005</v>
      </c>
      <c r="B13" s="25"/>
      <c r="C13" s="333">
        <v>518.8</v>
      </c>
      <c r="D13" s="37">
        <v>1</v>
      </c>
      <c r="E13" s="333">
        <v>281.4</v>
      </c>
      <c r="F13" s="37">
        <v>0.658</v>
      </c>
      <c r="G13" s="333">
        <v>12.2</v>
      </c>
      <c r="H13" s="37">
        <v>1</v>
      </c>
      <c r="I13" s="333">
        <v>0</v>
      </c>
      <c r="J13" s="37">
        <v>0</v>
      </c>
      <c r="K13" s="333">
        <v>0</v>
      </c>
      <c r="L13" s="37">
        <v>0</v>
      </c>
    </row>
    <row r="14" spans="1:12" ht="18.75">
      <c r="A14" s="35">
        <v>2006</v>
      </c>
      <c r="B14" s="25"/>
      <c r="C14" s="333">
        <v>623.1</v>
      </c>
      <c r="D14" s="37">
        <v>1</v>
      </c>
      <c r="E14" s="333">
        <v>396.2</v>
      </c>
      <c r="F14" s="37">
        <v>1</v>
      </c>
      <c r="G14" s="333">
        <v>11.7</v>
      </c>
      <c r="H14" s="37">
        <v>1</v>
      </c>
      <c r="I14" s="333">
        <v>0</v>
      </c>
      <c r="J14" s="37">
        <v>0</v>
      </c>
      <c r="K14" s="333">
        <v>0</v>
      </c>
      <c r="L14" s="37">
        <v>0</v>
      </c>
    </row>
    <row r="15" spans="1:12" ht="18.75">
      <c r="A15" s="35">
        <v>2007</v>
      </c>
      <c r="B15" s="25"/>
      <c r="C15" s="333">
        <v>663.9</v>
      </c>
      <c r="D15" s="37">
        <v>1</v>
      </c>
      <c r="E15" s="333">
        <v>416</v>
      </c>
      <c r="F15" s="37">
        <v>0.99</v>
      </c>
      <c r="G15" s="333">
        <v>12.4</v>
      </c>
      <c r="H15" s="37">
        <v>1</v>
      </c>
      <c r="I15" s="333">
        <v>0</v>
      </c>
      <c r="J15" s="37">
        <v>0</v>
      </c>
      <c r="K15" s="333">
        <v>0</v>
      </c>
      <c r="L15" s="37">
        <v>0</v>
      </c>
    </row>
    <row r="16" spans="1:12" ht="18.75">
      <c r="A16" s="35">
        <v>2008</v>
      </c>
      <c r="B16" s="25"/>
      <c r="C16" s="333">
        <v>716.9</v>
      </c>
      <c r="D16" s="37">
        <v>0.992</v>
      </c>
      <c r="E16" s="333">
        <v>518.6</v>
      </c>
      <c r="F16" s="37">
        <v>4.857</v>
      </c>
      <c r="G16" s="333">
        <v>13.4</v>
      </c>
      <c r="H16" s="37">
        <v>1</v>
      </c>
      <c r="I16" s="333">
        <v>116.1</v>
      </c>
      <c r="J16" s="37">
        <v>0.215</v>
      </c>
      <c r="K16" s="333">
        <v>0</v>
      </c>
      <c r="L16" s="37">
        <v>0</v>
      </c>
    </row>
    <row r="17" spans="1:12" ht="18.75">
      <c r="A17" s="35">
        <v>2009</v>
      </c>
      <c r="B17" s="25"/>
      <c r="C17" s="333">
        <v>753.7</v>
      </c>
      <c r="D17" s="37">
        <v>0.928</v>
      </c>
      <c r="E17" s="333">
        <v>539.3</v>
      </c>
      <c r="F17" s="37">
        <v>1</v>
      </c>
      <c r="G17" s="333">
        <v>14.2</v>
      </c>
      <c r="H17" s="37">
        <v>1</v>
      </c>
      <c r="I17" s="333">
        <v>116.7</v>
      </c>
      <c r="J17" s="37">
        <v>0.253</v>
      </c>
      <c r="K17" s="333">
        <v>0</v>
      </c>
      <c r="L17" s="37">
        <v>0</v>
      </c>
    </row>
    <row r="18" spans="1:12" ht="18.75">
      <c r="A18" s="35">
        <v>2010</v>
      </c>
      <c r="B18" s="25"/>
      <c r="C18" s="333">
        <v>897.4</v>
      </c>
      <c r="D18" s="37">
        <v>0.803</v>
      </c>
      <c r="E18" s="333">
        <v>559.2</v>
      </c>
      <c r="F18" s="37">
        <v>1</v>
      </c>
      <c r="G18" s="333">
        <v>15.4</v>
      </c>
      <c r="H18" s="37">
        <v>0</v>
      </c>
      <c r="I18" s="333">
        <v>121.3</v>
      </c>
      <c r="J18" s="37">
        <v>0.1</v>
      </c>
      <c r="K18" s="333">
        <v>0</v>
      </c>
      <c r="L18" s="37">
        <v>0</v>
      </c>
    </row>
    <row r="19" spans="1:12" ht="18.75">
      <c r="A19" s="35">
        <v>2011</v>
      </c>
      <c r="B19" s="25"/>
      <c r="C19" s="333">
        <v>944.1</v>
      </c>
      <c r="D19" s="37">
        <v>0.875</v>
      </c>
      <c r="E19" s="333">
        <v>581.6</v>
      </c>
      <c r="F19" s="37">
        <v>1</v>
      </c>
      <c r="G19" s="333">
        <v>16.2</v>
      </c>
      <c r="H19" s="37">
        <v>0</v>
      </c>
      <c r="I19" s="333">
        <v>177.1</v>
      </c>
      <c r="J19" s="37">
        <v>0.03</v>
      </c>
      <c r="K19" s="333">
        <v>0</v>
      </c>
      <c r="L19" s="37">
        <v>0</v>
      </c>
    </row>
    <row r="20" spans="1:12" ht="18.75">
      <c r="A20" s="35">
        <v>2012</v>
      </c>
      <c r="B20" s="25"/>
      <c r="C20" s="333">
        <v>926.4</v>
      </c>
      <c r="D20" s="37">
        <v>1</v>
      </c>
      <c r="E20" s="333">
        <v>757.2</v>
      </c>
      <c r="F20" s="37">
        <f>757246/757246</f>
        <v>1</v>
      </c>
      <c r="G20" s="333">
        <v>15.1</v>
      </c>
      <c r="H20" s="37">
        <v>1</v>
      </c>
      <c r="I20" s="333">
        <v>184.1</v>
      </c>
      <c r="J20" s="37">
        <f>49486/184145</f>
        <v>0.269</v>
      </c>
      <c r="K20" s="333">
        <v>1354.7</v>
      </c>
      <c r="L20" s="37">
        <f>541262/1354738</f>
        <v>0.399532603352087</v>
      </c>
    </row>
    <row r="21" spans="1:2" ht="23.25">
      <c r="A21" s="33" t="s">
        <v>187</v>
      </c>
      <c r="B21" s="33"/>
    </row>
    <row r="22" spans="1:2" ht="23.25">
      <c r="A22" s="33" t="s">
        <v>188</v>
      </c>
      <c r="B22" s="13"/>
    </row>
    <row r="23" spans="1:2" ht="15.75">
      <c r="A23" s="13"/>
      <c r="B23" s="13"/>
    </row>
    <row r="24" spans="1:2" ht="15.75">
      <c r="A24" s="13"/>
      <c r="B24" s="13"/>
    </row>
    <row r="25" spans="1:2" ht="15.75">
      <c r="A25" s="13"/>
      <c r="B25" s="13"/>
    </row>
    <row r="26" spans="1:2" ht="15.75">
      <c r="A26" s="13"/>
      <c r="B26" s="13"/>
    </row>
    <row r="27" spans="1:2" ht="15.75">
      <c r="A27" s="13"/>
      <c r="B27" s="13"/>
    </row>
    <row r="28" spans="1:2" ht="15.75">
      <c r="A28" s="13"/>
      <c r="B28" s="13"/>
    </row>
    <row r="30" spans="1:2" ht="23.25">
      <c r="A30" s="42"/>
      <c r="B30" s="42"/>
    </row>
    <row r="31" spans="1:2" ht="23.25">
      <c r="A31" s="33"/>
      <c r="B31" s="33"/>
    </row>
    <row r="32" spans="1:2" ht="23.25">
      <c r="A32" s="33"/>
      <c r="B32" s="33"/>
    </row>
    <row r="34" spans="1:10" ht="18.75">
      <c r="A34" s="25"/>
      <c r="B34" s="25"/>
      <c r="C34" s="25"/>
      <c r="D34" s="75"/>
      <c r="E34" s="25"/>
      <c r="F34" s="75"/>
      <c r="G34" s="25"/>
      <c r="H34" s="75"/>
      <c r="I34" s="25"/>
      <c r="J34" s="75"/>
    </row>
    <row r="35" spans="1:10" ht="18.75">
      <c r="A35" s="25"/>
      <c r="B35" s="25"/>
      <c r="C35" s="25"/>
      <c r="D35" s="34"/>
      <c r="E35" s="25"/>
      <c r="F35" s="34"/>
      <c r="G35" s="25"/>
      <c r="H35" s="34"/>
      <c r="I35" s="25"/>
      <c r="J35" s="34"/>
    </row>
    <row r="36" spans="1:10" ht="18.7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8.75">
      <c r="A37" s="25"/>
      <c r="B37" s="25"/>
      <c r="C37" s="25"/>
      <c r="D37" s="35"/>
      <c r="E37" s="25"/>
      <c r="F37" s="35"/>
      <c r="G37" s="25"/>
      <c r="H37" s="35"/>
      <c r="I37" s="25"/>
      <c r="J37" s="35"/>
    </row>
    <row r="38" spans="1:10" ht="18.75">
      <c r="A38" s="25"/>
      <c r="B38" s="25"/>
      <c r="C38" s="25"/>
      <c r="D38" s="35"/>
      <c r="E38" s="25"/>
      <c r="F38" s="35"/>
      <c r="G38" s="25"/>
      <c r="H38" s="35"/>
      <c r="I38" s="25"/>
      <c r="J38" s="35"/>
    </row>
    <row r="39" spans="1:10" ht="18.75">
      <c r="A39" s="25"/>
      <c r="B39" s="25"/>
      <c r="C39" s="25"/>
      <c r="D39" s="35"/>
      <c r="E39" s="25"/>
      <c r="F39" s="35"/>
      <c r="G39" s="25"/>
      <c r="H39" s="35"/>
      <c r="I39" s="25"/>
      <c r="J39" s="35"/>
    </row>
    <row r="40" spans="1:10" ht="18.75">
      <c r="A40" s="25"/>
      <c r="B40" s="25"/>
      <c r="C40" s="25"/>
      <c r="D40" s="35"/>
      <c r="E40" s="25"/>
      <c r="F40" s="35"/>
      <c r="G40" s="25"/>
      <c r="H40" s="35"/>
      <c r="I40" s="25"/>
      <c r="J40" s="35"/>
    </row>
    <row r="41" spans="1:10" ht="18.75">
      <c r="A41" s="25"/>
      <c r="B41" s="25"/>
      <c r="C41" s="25"/>
      <c r="D41" s="36"/>
      <c r="E41" s="25"/>
      <c r="F41" s="36"/>
      <c r="G41" s="25"/>
      <c r="H41" s="36"/>
      <c r="I41" s="25"/>
      <c r="J41" s="36"/>
    </row>
    <row r="42" spans="1:10" ht="18.75">
      <c r="A42" s="25"/>
      <c r="B42" s="25"/>
      <c r="C42" s="25"/>
      <c r="D42" s="25"/>
      <c r="E42" s="25"/>
      <c r="F42" s="25"/>
      <c r="G42" s="25"/>
      <c r="H42" s="25"/>
      <c r="I42" s="25"/>
      <c r="J42" s="35"/>
    </row>
    <row r="43" spans="1:10" ht="18.75">
      <c r="A43" s="25"/>
      <c r="B43" s="25"/>
      <c r="C43" s="25"/>
      <c r="D43" s="36"/>
      <c r="E43" s="25"/>
      <c r="F43" s="36"/>
      <c r="G43" s="25"/>
      <c r="H43" s="36"/>
      <c r="I43" s="25"/>
      <c r="J43" s="36"/>
    </row>
    <row r="44" spans="1:10" ht="18.75">
      <c r="A44" s="25"/>
      <c r="B44" s="25"/>
      <c r="C44" s="25"/>
      <c r="D44" s="35"/>
      <c r="E44" s="25"/>
      <c r="F44" s="35"/>
      <c r="G44" s="25"/>
      <c r="H44" s="35"/>
      <c r="I44" s="25"/>
      <c r="J44" s="25"/>
    </row>
    <row r="45" spans="1:10" ht="18.75">
      <c r="A45" s="25"/>
      <c r="B45" s="25"/>
      <c r="C45" s="25"/>
      <c r="D45" s="25"/>
      <c r="E45" s="25"/>
      <c r="F45" s="25"/>
      <c r="G45" s="25"/>
      <c r="H45" s="313"/>
      <c r="I45" s="25"/>
      <c r="J45" s="25"/>
    </row>
    <row r="46" spans="1:10" ht="18.75">
      <c r="A46" s="25"/>
      <c r="B46" s="25"/>
      <c r="C46" s="25"/>
      <c r="D46" s="27"/>
      <c r="E46" s="25"/>
      <c r="F46" s="35"/>
      <c r="G46" s="25"/>
      <c r="H46" s="35"/>
      <c r="I46" s="25"/>
      <c r="J46" s="27"/>
    </row>
    <row r="47" spans="1:10" ht="18.75">
      <c r="A47" s="25"/>
      <c r="B47" s="25"/>
      <c r="C47" s="25"/>
      <c r="D47" s="25"/>
      <c r="E47" s="25"/>
      <c r="F47" s="35"/>
      <c r="G47" s="25"/>
      <c r="H47" s="25"/>
      <c r="I47" s="25"/>
      <c r="J47" s="25"/>
    </row>
    <row r="48" spans="1:10" ht="18.7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8.75">
      <c r="A49" s="25"/>
      <c r="B49" s="25"/>
      <c r="C49" s="25"/>
      <c r="D49" s="39"/>
      <c r="E49" s="25"/>
      <c r="F49" s="37"/>
      <c r="G49" s="25"/>
      <c r="H49" s="37"/>
      <c r="I49" s="25"/>
      <c r="J49" s="37"/>
    </row>
    <row r="50" spans="1:10" ht="18.75">
      <c r="A50" s="25"/>
      <c r="B50" s="25"/>
      <c r="C50" s="25"/>
      <c r="D50" s="38"/>
      <c r="E50" s="25"/>
      <c r="F50" s="38"/>
      <c r="G50" s="25"/>
      <c r="H50" s="39"/>
      <c r="I50" s="25"/>
      <c r="J50" s="40"/>
    </row>
    <row r="51" spans="1:10" ht="18.75">
      <c r="A51" s="25"/>
      <c r="B51" s="25"/>
      <c r="C51" s="25"/>
      <c r="D51" s="37"/>
      <c r="E51" s="25"/>
      <c r="F51" s="37"/>
      <c r="G51" s="25"/>
      <c r="H51" s="39"/>
      <c r="I51" s="25"/>
      <c r="J51" s="39"/>
    </row>
    <row r="52" spans="1:10" ht="18.75">
      <c r="A52" s="25"/>
      <c r="B52" s="25"/>
      <c r="C52" s="25"/>
      <c r="D52" s="38"/>
      <c r="E52" s="25"/>
      <c r="F52" s="38"/>
      <c r="G52" s="25"/>
      <c r="H52" s="38"/>
      <c r="I52" s="25"/>
      <c r="J52" s="38"/>
    </row>
    <row r="53" spans="1:10" ht="18.75">
      <c r="A53" s="25"/>
      <c r="B53" s="25"/>
      <c r="C53" s="25"/>
      <c r="D53" s="25"/>
      <c r="E53" s="38"/>
      <c r="F53" s="38"/>
      <c r="G53" s="38"/>
      <c r="H53" s="25"/>
      <c r="I53" s="35"/>
      <c r="J53" s="25"/>
    </row>
    <row r="54" spans="1:10" ht="18.75">
      <c r="A54" s="25"/>
      <c r="B54" s="25"/>
      <c r="C54" s="25"/>
      <c r="D54" s="25"/>
      <c r="E54" s="38"/>
      <c r="F54" s="38"/>
      <c r="G54" s="38"/>
      <c r="H54" s="25"/>
      <c r="I54" s="35"/>
      <c r="J54" s="25"/>
    </row>
    <row r="55" spans="1:9" ht="15.75">
      <c r="A55" s="13"/>
      <c r="B55" s="13"/>
      <c r="C55" s="13"/>
      <c r="D55" s="13"/>
      <c r="E55" s="29"/>
      <c r="F55" s="29"/>
      <c r="G55" s="29"/>
      <c r="I55" s="28"/>
    </row>
    <row r="56" spans="1:9" ht="15.75">
      <c r="A56" s="13"/>
      <c r="B56" s="13"/>
      <c r="C56" s="13"/>
      <c r="D56" s="13"/>
      <c r="E56" s="29"/>
      <c r="F56" s="29"/>
      <c r="G56" s="29"/>
      <c r="I56" s="28"/>
    </row>
    <row r="57" spans="1:9" ht="15.75">
      <c r="A57" s="13"/>
      <c r="B57" s="13"/>
      <c r="C57" s="13"/>
      <c r="D57" s="13"/>
      <c r="E57" s="29"/>
      <c r="F57" s="29"/>
      <c r="G57" s="29"/>
      <c r="I57" s="28"/>
    </row>
    <row r="58" spans="1:9" ht="15.75">
      <c r="A58" s="13"/>
      <c r="B58" s="13"/>
      <c r="C58" s="13"/>
      <c r="D58" s="13"/>
      <c r="E58" s="29"/>
      <c r="F58" s="29"/>
      <c r="G58" s="29"/>
      <c r="I58" s="28"/>
    </row>
    <row r="59" spans="1:9" ht="14.25" customHeight="1">
      <c r="A59" s="13"/>
      <c r="B59" s="13"/>
      <c r="C59" s="13"/>
      <c r="D59" s="13"/>
      <c r="E59" s="29"/>
      <c r="F59" s="29"/>
      <c r="G59" s="29"/>
      <c r="I59" s="28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sheetProtection/>
  <mergeCells count="1">
    <mergeCell ref="A1:J1"/>
  </mergeCells>
  <printOptions/>
  <pageMargins left="0.5" right="0.35" top="0.25" bottom="0.6" header="0.25" footer="0.33"/>
  <pageSetup firstPageNumber="91" useFirstPageNumber="1" fitToHeight="1" fitToWidth="1" horizontalDpi="300" verticalDpi="300" orientation="portrait" scale="51" r:id="rId1"/>
  <headerFooter alignWithMargins="0">
    <oddFooter>&amp;C&amp;"Times New Roman,Bold" 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NWALSH</cp:lastModifiedBy>
  <cp:lastPrinted>2013-02-21T19:26:45Z</cp:lastPrinted>
  <dcterms:created xsi:type="dcterms:W3CDTF">1999-04-08T13:34:37Z</dcterms:created>
  <dcterms:modified xsi:type="dcterms:W3CDTF">2013-03-01T13:15:02Z</dcterms:modified>
  <cp:category/>
  <cp:version/>
  <cp:contentType/>
  <cp:contentStatus/>
</cp:coreProperties>
</file>